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drawings/drawing5.xml" ContentType="application/vnd.openxmlformats-officedocument.drawing+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drawings/drawing6.xml" ContentType="application/vnd.openxmlformats-officedocument.drawing+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drawings/drawing9.xml" ContentType="application/vnd.openxmlformats-officedocument.drawing+xml"/>
  <Override PartName="/xl/ctrlProps/ctrlProp381.xml" ContentType="application/vnd.ms-excel.controlproperties+xml"/>
  <Override PartName="/xl/ctrlProps/ctrlProp382.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drawings/drawing12.xml" ContentType="application/vnd.openxmlformats-officedocument.drawing+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hmseirei\Downloads\"/>
    </mc:Choice>
  </mc:AlternateContent>
  <bookViews>
    <workbookView xWindow="0" yWindow="0" windowWidth="28800" windowHeight="10890" tabRatio="891"/>
  </bookViews>
  <sheets>
    <sheet name="1.表紙" sheetId="1" r:id="rId1"/>
    <sheet name="2.説明文①" sheetId="33" r:id="rId2"/>
    <sheet name="3.説明文②" sheetId="37" r:id="rId3"/>
    <sheet name="4.患者用パス" sheetId="17" r:id="rId4"/>
    <sheet name="5.新・紹介状" sheetId="39" r:id="rId5"/>
    <sheet name="6.入力シート" sheetId="40" r:id="rId6"/>
    <sheet name="急性期データ用紙" sheetId="36" r:id="rId7"/>
    <sheet name="再発予防ノート" sheetId="38" r:id="rId8"/>
    <sheet name="日常機能評価表" sheetId="24" r:id="rId9"/>
    <sheet name="急性期医療者用パス " sheetId="22" r:id="rId10"/>
    <sheet name="回復期紹介状" sheetId="28" r:id="rId11"/>
    <sheet name="回復期医療者用パス" sheetId="29" r:id="rId12"/>
    <sheet name="データまとめ" sheetId="41" r:id="rId13"/>
    <sheet name="紹介状 " sheetId="32" r:id="rId14"/>
    <sheet name="急性期統計用紙" sheetId="23" r:id="rId15"/>
  </sheets>
  <definedNames>
    <definedName name="_xlnm._FilterDatabase" localSheetId="5" hidden="1">'6.入力シート'!$1:$1</definedName>
    <definedName name="_xlnm.Print_Area" localSheetId="1">'2.説明文①'!$A$1:$J$37</definedName>
    <definedName name="_xlnm.Print_Area" localSheetId="2">'3.説明文②'!$A$1:$J$36</definedName>
    <definedName name="_xlnm.Print_Area" localSheetId="3">'4.患者用パス'!$A$1:$K$34</definedName>
    <definedName name="_xlnm.Print_Area" localSheetId="5">'6.入力シート'!$A$1:$U$87</definedName>
    <definedName name="_xlnm.Print_Area" localSheetId="10">回復期紹介状!$A$1:$H$14</definedName>
    <definedName name="_xlnm.Print_Area" localSheetId="6">急性期データ用紙!$A$1:$R$38</definedName>
    <definedName name="_xlnm.Print_Area" localSheetId="9">'急性期医療者用パス '!$A$1:$F$46</definedName>
    <definedName name="_xlnm.Print_Area" localSheetId="14">急性期統計用紙!$A$1:$R$27</definedName>
    <definedName name="_xlnm.Print_Area" localSheetId="13">'紹介状 '!$A$1:$R$25</definedName>
  </definedNames>
  <calcPr calcId="162913"/>
</workbook>
</file>

<file path=xl/calcChain.xml><?xml version="1.0" encoding="utf-8"?>
<calcChain xmlns="http://schemas.openxmlformats.org/spreadsheetml/2006/main">
  <c r="F3" i="22" l="1"/>
  <c r="T77" i="40" l="1"/>
  <c r="G5" i="24" l="1"/>
  <c r="G4" i="24"/>
  <c r="E18" i="22"/>
  <c r="C23" i="22"/>
  <c r="C18" i="22"/>
  <c r="CN5" i="41" l="1"/>
  <c r="E5" i="40"/>
  <c r="F44" i="40"/>
  <c r="G43" i="40" s="1"/>
  <c r="CX5" i="41" l="1"/>
  <c r="CV5" i="41"/>
  <c r="CW5" i="41"/>
  <c r="CU5" i="41"/>
  <c r="CO5" i="41"/>
  <c r="CM5" i="41"/>
  <c r="CG5" i="41"/>
  <c r="CH5" i="41"/>
  <c r="CI5" i="41"/>
  <c r="CJ5" i="41"/>
  <c r="CK5" i="41"/>
  <c r="CL5" i="41"/>
  <c r="CF5" i="41"/>
  <c r="CE5" i="41"/>
  <c r="CD5" i="41"/>
  <c r="CC5" i="41"/>
  <c r="CB5" i="41"/>
  <c r="CA5" i="41"/>
  <c r="BZ5" i="41"/>
  <c r="BY5" i="41"/>
  <c r="BX5" i="41"/>
  <c r="BW5" i="41"/>
  <c r="BV5" i="41"/>
  <c r="BU5" i="41"/>
  <c r="BO5" i="41"/>
  <c r="BP5" i="41"/>
  <c r="BQ5" i="41"/>
  <c r="BR5" i="41"/>
  <c r="BS5" i="41"/>
  <c r="BT5" i="41"/>
  <c r="BN5" i="41"/>
  <c r="BM5" i="41"/>
  <c r="BL5" i="41"/>
  <c r="BH5" i="41"/>
  <c r="BI5" i="41"/>
  <c r="BG5" i="41"/>
  <c r="BE5" i="41"/>
  <c r="BF5" i="41"/>
  <c r="BD5" i="41"/>
  <c r="BC5" i="41"/>
  <c r="BA5" i="41"/>
  <c r="BB5" i="41"/>
  <c r="AZ5" i="41"/>
  <c r="AX5" i="41"/>
  <c r="AY5" i="41"/>
  <c r="AW5" i="41"/>
  <c r="AV5" i="41"/>
  <c r="AU5" i="41"/>
  <c r="AQ5" i="41"/>
  <c r="AS5" i="41"/>
  <c r="DX5" i="41"/>
  <c r="DU5" i="41"/>
  <c r="DV5" i="41"/>
  <c r="DW5" i="41"/>
  <c r="DT5" i="41"/>
  <c r="DS5" i="41"/>
  <c r="DL5" i="41"/>
  <c r="DM5" i="41"/>
  <c r="DN5" i="41"/>
  <c r="DO5" i="41"/>
  <c r="DP5" i="41"/>
  <c r="DQ5" i="41"/>
  <c r="DR5" i="41"/>
  <c r="DK5" i="41"/>
  <c r="DB5" i="41"/>
  <c r="DC5" i="41"/>
  <c r="DD5" i="41"/>
  <c r="DE5" i="41"/>
  <c r="DF5" i="41"/>
  <c r="DG5" i="41"/>
  <c r="DH5" i="41"/>
  <c r="AR5" i="41"/>
  <c r="AH5" i="41"/>
  <c r="AI5" i="41"/>
  <c r="AJ5" i="41"/>
  <c r="AK5" i="41"/>
  <c r="AL5" i="41"/>
  <c r="AM5" i="41"/>
  <c r="AN5" i="41"/>
  <c r="AO5" i="41"/>
  <c r="AP5" i="41"/>
  <c r="AG5" i="41"/>
  <c r="AF5" i="41"/>
  <c r="AD5" i="41"/>
  <c r="AE5" i="41"/>
  <c r="AB5" i="41"/>
  <c r="AC5" i="41"/>
  <c r="AA5" i="41"/>
  <c r="Z5" i="41"/>
  <c r="P5" i="41"/>
  <c r="Y5" i="41"/>
  <c r="X5" i="41"/>
  <c r="R5" i="41"/>
  <c r="S5" i="41"/>
  <c r="T5" i="41"/>
  <c r="U5" i="41"/>
  <c r="V5" i="41"/>
  <c r="W5" i="41"/>
  <c r="Q5" i="41"/>
  <c r="T74" i="40"/>
  <c r="E57" i="40" l="1"/>
  <c r="M28" i="40" l="1"/>
  <c r="E58" i="40" l="1"/>
  <c r="D6" i="38"/>
  <c r="E27" i="38" l="1"/>
  <c r="Q2" i="38"/>
  <c r="N2" i="38"/>
  <c r="T9" i="40" l="1"/>
  <c r="H5" i="41" l="1"/>
  <c r="C2" i="38"/>
  <c r="H31" i="40" l="1"/>
  <c r="H28" i="40"/>
  <c r="T20" i="40"/>
  <c r="C7" i="39" s="1"/>
  <c r="T22" i="40" l="1"/>
  <c r="B5" i="24" l="1"/>
  <c r="T87" i="40" l="1"/>
  <c r="C14" i="39" l="1"/>
  <c r="EB5" i="41"/>
  <c r="F72" i="40"/>
  <c r="F41" i="40"/>
  <c r="T15" i="40"/>
  <c r="T14" i="40"/>
  <c r="K6" i="39" s="1"/>
  <c r="C2" i="32" l="1"/>
  <c r="C2" i="39"/>
  <c r="T67" i="40"/>
  <c r="CS5" i="41" s="1"/>
  <c r="G67" i="40"/>
  <c r="K2" i="38" l="1"/>
  <c r="K84" i="40" l="1"/>
  <c r="J84" i="40"/>
  <c r="I84" i="40"/>
  <c r="O82" i="40"/>
  <c r="I37" i="40"/>
  <c r="J35" i="40"/>
  <c r="I38" i="40"/>
  <c r="J33" i="40"/>
  <c r="C5" i="39" l="1"/>
  <c r="T18" i="40" l="1"/>
  <c r="T17" i="40"/>
  <c r="T16" i="40"/>
  <c r="DZ5" i="41" l="1"/>
  <c r="T75" i="40"/>
  <c r="DA5" i="41" s="1"/>
  <c r="T43" i="40"/>
  <c r="T70" i="40" l="1"/>
  <c r="P6" i="39" s="1"/>
  <c r="O78" i="40"/>
  <c r="Q12" i="39" l="1"/>
  <c r="DI5" i="41"/>
  <c r="C14" i="38"/>
  <c r="C16" i="38"/>
  <c r="H86" i="40" l="1"/>
  <c r="O81" i="40"/>
  <c r="T79" i="40" s="1"/>
  <c r="E13" i="39" s="1"/>
  <c r="T71" i="40"/>
  <c r="T69" i="40"/>
  <c r="H54" i="40"/>
  <c r="H52" i="40"/>
  <c r="Q54" i="40" s="1"/>
  <c r="H50" i="40"/>
  <c r="Q50" i="40" s="1"/>
  <c r="T11" i="40"/>
  <c r="C4" i="39" s="1"/>
  <c r="T10" i="40"/>
  <c r="T8" i="40"/>
  <c r="E4" i="40"/>
  <c r="T4" i="40" s="1"/>
  <c r="K3" i="39" s="1"/>
  <c r="L5" i="32" l="1"/>
  <c r="L5" i="39"/>
  <c r="L4" i="32"/>
  <c r="E5" i="38"/>
  <c r="L4" i="39"/>
  <c r="G5" i="41"/>
  <c r="I5" i="41"/>
  <c r="N48" i="40"/>
  <c r="T83" i="40" l="1"/>
  <c r="H15" i="39" s="1"/>
  <c r="C9" i="39"/>
  <c r="T73" i="40"/>
  <c r="F74" i="40"/>
  <c r="M29" i="40"/>
  <c r="J26" i="40"/>
  <c r="CZ5" i="41" l="1"/>
  <c r="D5" i="41"/>
  <c r="E3" i="40"/>
  <c r="T5" i="40"/>
  <c r="E6" i="40" s="1"/>
  <c r="J85" i="40"/>
  <c r="G82" i="40"/>
  <c r="T80" i="40"/>
  <c r="T76" i="40"/>
  <c r="J10" i="39"/>
  <c r="T72" i="40"/>
  <c r="CY5" i="41" s="1"/>
  <c r="T78" i="40"/>
  <c r="DJ5" i="41" s="1"/>
  <c r="CT5" i="41"/>
  <c r="T65" i="40"/>
  <c r="CR5" i="41" s="1"/>
  <c r="T63" i="40"/>
  <c r="CQ5" i="41" s="1"/>
  <c r="E61" i="40"/>
  <c r="C9" i="38" s="1"/>
  <c r="M57" i="40"/>
  <c r="H49" i="40"/>
  <c r="H47" i="40"/>
  <c r="K46" i="40"/>
  <c r="Q49" i="40" s="1"/>
  <c r="K32" i="40"/>
  <c r="G24" i="40"/>
  <c r="M25" i="40" s="1"/>
  <c r="O5" i="41"/>
  <c r="T12" i="40"/>
  <c r="K5" i="41" s="1"/>
  <c r="J5" i="41"/>
  <c r="T7" i="40"/>
  <c r="B5" i="41" s="1"/>
  <c r="E2" i="40"/>
  <c r="B2" i="39"/>
  <c r="Q48" i="40" l="1"/>
  <c r="Q55" i="40"/>
  <c r="R46" i="40" s="1"/>
  <c r="Q57" i="40" s="1"/>
  <c r="C6" i="39" s="1"/>
  <c r="Q47" i="40"/>
  <c r="N46" i="40" s="1"/>
  <c r="E12" i="39"/>
  <c r="L11" i="39"/>
  <c r="C11" i="39"/>
  <c r="C10" i="39"/>
  <c r="N5" i="41"/>
  <c r="T59" i="40"/>
  <c r="T62" i="40"/>
  <c r="CP5" i="41" s="1"/>
  <c r="T3" i="40"/>
  <c r="C3" i="39" s="1"/>
  <c r="K85" i="40"/>
  <c r="BK5" i="41"/>
  <c r="G40" i="40"/>
  <c r="T40" i="40" s="1"/>
  <c r="BJ5" i="41" s="1"/>
  <c r="M2" i="39"/>
  <c r="T2" i="40"/>
  <c r="Q10" i="39"/>
  <c r="L5" i="41"/>
  <c r="T82" i="40"/>
  <c r="M5" i="41"/>
  <c r="M34" i="40"/>
  <c r="M35" i="40"/>
  <c r="M33" i="40"/>
  <c r="M36" i="40"/>
  <c r="M24" i="40"/>
  <c r="T24" i="40" s="1"/>
  <c r="L7" i="39"/>
  <c r="A5" i="41"/>
  <c r="T6" i="40"/>
  <c r="F5" i="41" s="1"/>
  <c r="Q3" i="39"/>
  <c r="E5" i="41"/>
  <c r="O3" i="39"/>
  <c r="T46" i="40" l="1"/>
  <c r="C8" i="39"/>
  <c r="C5" i="41"/>
  <c r="C3" i="22"/>
  <c r="C2" i="36"/>
  <c r="C2" i="23"/>
  <c r="DY5" i="41"/>
  <c r="D15" i="39"/>
  <c r="M2" i="23"/>
  <c r="T32" i="40"/>
  <c r="J86" i="40"/>
  <c r="T84" i="40" l="1"/>
  <c r="AT5" i="41"/>
  <c r="C2" i="29"/>
  <c r="B2" i="29"/>
  <c r="C16" i="39" l="1"/>
  <c r="EA5" i="41"/>
  <c r="Q3" i="36"/>
  <c r="M3" i="36"/>
  <c r="J3" i="36"/>
  <c r="C3" i="36"/>
  <c r="Q3" i="32" l="1"/>
  <c r="M3" i="32"/>
  <c r="J3" i="32"/>
  <c r="C3" i="32"/>
  <c r="C3" i="28" l="1"/>
  <c r="C3" i="23"/>
  <c r="J1" i="17"/>
  <c r="H3" i="28"/>
  <c r="F3" i="28"/>
  <c r="D2" i="29"/>
  <c r="F2" i="22"/>
  <c r="B2" i="22"/>
  <c r="M3" i="23"/>
  <c r="J3" i="23"/>
  <c r="E2" i="22"/>
  <c r="L11" i="1"/>
  <c r="Q3" i="23"/>
</calcChain>
</file>

<file path=xl/sharedStrings.xml><?xml version="1.0" encoding="utf-8"?>
<sst xmlns="http://schemas.openxmlformats.org/spreadsheetml/2006/main" count="967" uniqueCount="737">
  <si>
    <t>静 岡 県 西 部 広 域 脳 卒 中 地 域 連 携 パ ス</t>
    <rPh sb="10" eb="11">
      <t>ヒロ</t>
    </rPh>
    <rPh sb="12" eb="13">
      <t>イキ</t>
    </rPh>
    <rPh sb="14" eb="15">
      <t>ノウ</t>
    </rPh>
    <rPh sb="16" eb="17">
      <t>ソツ</t>
    </rPh>
    <rPh sb="18" eb="19">
      <t>ナカ</t>
    </rPh>
    <rPh sb="20" eb="21">
      <t>チ</t>
    </rPh>
    <rPh sb="22" eb="23">
      <t>イキ</t>
    </rPh>
    <rPh sb="24" eb="25">
      <t>レン</t>
    </rPh>
    <rPh sb="26" eb="27">
      <t>タズサ</t>
    </rPh>
    <phoneticPr fontId="15"/>
  </si>
  <si>
    <r>
      <t xml:space="preserve">    静岡県西部広域脳卒中地域連携パス（患者様用）</t>
    </r>
    <r>
      <rPr>
        <sz val="10"/>
        <rFont val="ＭＳ 明朝"/>
        <family val="1"/>
        <charset val="128"/>
      </rPr>
      <t>紙運用</t>
    </r>
    <rPh sb="4" eb="6">
      <t>シズオカ</t>
    </rPh>
    <rPh sb="6" eb="7">
      <t>ケン</t>
    </rPh>
    <rPh sb="7" eb="9">
      <t>セイブ</t>
    </rPh>
    <rPh sb="9" eb="11">
      <t>コウイキ</t>
    </rPh>
    <rPh sb="11" eb="14">
      <t>ノウソッチュウ</t>
    </rPh>
    <rPh sb="14" eb="16">
      <t>チイキ</t>
    </rPh>
    <rPh sb="16" eb="18">
      <t>レンケイ</t>
    </rPh>
    <rPh sb="21" eb="24">
      <t>カンジャサマ</t>
    </rPh>
    <rPh sb="24" eb="25">
      <t>ヨウ</t>
    </rPh>
    <rPh sb="26" eb="27">
      <t>カミ</t>
    </rPh>
    <rPh sb="27" eb="29">
      <t>ウンヨウ</t>
    </rPh>
    <phoneticPr fontId="15"/>
  </si>
  <si>
    <t>□危険因子の管理とフォロー
   アップを行います</t>
    <rPh sb="1" eb="5">
      <t>キケンインシ</t>
    </rPh>
    <rPh sb="6" eb="8">
      <t>カンリ</t>
    </rPh>
    <rPh sb="21" eb="22">
      <t>オコナ</t>
    </rPh>
    <phoneticPr fontId="15"/>
  </si>
  <si>
    <t xml:space="preserve">   □危険因子の評価を行います</t>
    <rPh sb="4" eb="8">
      <t>キケンインシ</t>
    </rPh>
    <rPh sb="9" eb="11">
      <t>ヒョウカ</t>
    </rPh>
    <rPh sb="12" eb="13">
      <t>オコナ</t>
    </rPh>
    <phoneticPr fontId="15"/>
  </si>
  <si>
    <t>※治療結果の具体的内容等はパスポート内に記載されておりますのでご参照ください。</t>
    <rPh sb="1" eb="3">
      <t>チリョウ</t>
    </rPh>
    <rPh sb="3" eb="5">
      <t>ケッカ</t>
    </rPh>
    <rPh sb="6" eb="9">
      <t>グタイテキ</t>
    </rPh>
    <rPh sb="9" eb="12">
      <t>ナイヨウトウ</t>
    </rPh>
    <rPh sb="18" eb="19">
      <t>ナイ</t>
    </rPh>
    <rPh sb="20" eb="22">
      <t>キサイ</t>
    </rPh>
    <rPh sb="32" eb="34">
      <t>サンショウ</t>
    </rPh>
    <phoneticPr fontId="15"/>
  </si>
  <si>
    <r>
      <rPr>
        <b/>
        <sz val="16"/>
        <rFont val="ＭＳ 明朝"/>
        <family val="1"/>
        <charset val="128"/>
      </rPr>
      <t>静岡県西部広域脳卒中地域連携パス 診療情報提供用紙</t>
    </r>
    <r>
      <rPr>
        <b/>
        <sz val="12"/>
        <rFont val="ＭＳ 明朝"/>
        <family val="1"/>
        <charset val="128"/>
      </rPr>
      <t>(急性期病院 紹介状)</t>
    </r>
    <r>
      <rPr>
        <b/>
        <sz val="10"/>
        <rFont val="ＭＳ 明朝"/>
        <family val="1"/>
        <charset val="128"/>
      </rPr>
      <t>　</t>
    </r>
    <r>
      <rPr>
        <b/>
        <sz val="12"/>
        <rFont val="ＭＳ 明朝"/>
        <family val="1"/>
        <charset val="128"/>
      </rPr>
      <t xml:space="preserve">
</t>
    </r>
    <r>
      <rPr>
        <b/>
        <sz val="12"/>
        <color indexed="10"/>
        <rFont val="ＭＳ 明朝"/>
        <family val="1"/>
        <charset val="128"/>
      </rPr>
      <t xml:space="preserve">急性期病院退院時に作成。転院打診時、及び退院（転医含む）に提出、必ず画像を添えること </t>
    </r>
    <r>
      <rPr>
        <b/>
        <sz val="12"/>
        <rFont val="ＭＳ 明朝"/>
        <family val="1"/>
        <charset val="128"/>
      </rPr>
      <t xml:space="preserve">  </t>
    </r>
    <r>
      <rPr>
        <b/>
        <sz val="12"/>
        <color indexed="10"/>
        <rFont val="ＭＳ 明朝"/>
        <family val="1"/>
        <charset val="128"/>
      </rPr>
      <t xml:space="preserve">         </t>
    </r>
    <r>
      <rPr>
        <b/>
        <sz val="10"/>
        <rFont val="ＭＳ 明朝"/>
        <family val="1"/>
        <charset val="128"/>
      </rPr>
      <t>入力運用</t>
    </r>
    <rPh sb="0" eb="3">
      <t>シズオカケン</t>
    </rPh>
    <rPh sb="3" eb="5">
      <t>セイブ</t>
    </rPh>
    <rPh sb="5" eb="7">
      <t>コウイキ</t>
    </rPh>
    <rPh sb="7" eb="10">
      <t>ノウソッチュウ</t>
    </rPh>
    <rPh sb="10" eb="12">
      <t>チイキ</t>
    </rPh>
    <rPh sb="12" eb="14">
      <t>レンケイ</t>
    </rPh>
    <rPh sb="17" eb="19">
      <t>シンリョウ</t>
    </rPh>
    <rPh sb="19" eb="21">
      <t>ジョウホウ</t>
    </rPh>
    <rPh sb="21" eb="23">
      <t>テイキョウ</t>
    </rPh>
    <rPh sb="23" eb="25">
      <t>ヨウシ</t>
    </rPh>
    <rPh sb="26" eb="29">
      <t>キュウセイキ</t>
    </rPh>
    <rPh sb="29" eb="31">
      <t>ビョウイン</t>
    </rPh>
    <rPh sb="32" eb="35">
      <t>ショウカイジョウ</t>
    </rPh>
    <rPh sb="50" eb="52">
      <t>テンイン</t>
    </rPh>
    <rPh sb="52" eb="54">
      <t>ダシン</t>
    </rPh>
    <rPh sb="54" eb="55">
      <t>ジ</t>
    </rPh>
    <rPh sb="56" eb="57">
      <t>オヨ</t>
    </rPh>
    <rPh sb="58" eb="60">
      <t>タイイン</t>
    </rPh>
    <rPh sb="61" eb="63">
      <t>テンイ</t>
    </rPh>
    <rPh sb="63" eb="64">
      <t>フク</t>
    </rPh>
    <rPh sb="67" eb="69">
      <t>テイシュツ</t>
    </rPh>
    <rPh sb="70" eb="71">
      <t>カナラ</t>
    </rPh>
    <rPh sb="72" eb="74">
      <t>ガゾウ</t>
    </rPh>
    <rPh sb="75" eb="76">
      <t>ソ</t>
    </rPh>
    <rPh sb="92" eb="94">
      <t>ニュウリョク</t>
    </rPh>
    <rPh sb="94" eb="96">
      <t>ウンヨウ</t>
    </rPh>
    <phoneticPr fontId="15"/>
  </si>
  <si>
    <t>●急性期→維持期　　１ｐ～５ｐ、７-(　)ｐ　※７-( )ｐは( )内に継続ﾍﾟｰｼﾞを記載してください。</t>
    <rPh sb="1" eb="4">
      <t>キュウセイキ</t>
    </rPh>
    <rPh sb="5" eb="7">
      <t>イジ</t>
    </rPh>
    <rPh sb="7" eb="8">
      <t>キ</t>
    </rPh>
    <phoneticPr fontId="15"/>
  </si>
  <si>
    <t>日付</t>
    <rPh sb="0" eb="2">
      <t>ヒヅケ</t>
    </rPh>
    <phoneticPr fontId="15"/>
  </si>
  <si>
    <t>検査項目</t>
    <rPh sb="0" eb="2">
      <t>ケンサ</t>
    </rPh>
    <rPh sb="2" eb="4">
      <t>コウモク</t>
    </rPh>
    <phoneticPr fontId="15"/>
  </si>
  <si>
    <t>入院時</t>
    <rPh sb="0" eb="2">
      <t>ニュウイン</t>
    </rPh>
    <rPh sb="2" eb="3">
      <t>ジ</t>
    </rPh>
    <phoneticPr fontId="15"/>
  </si>
  <si>
    <t>退院時</t>
    <rPh sb="0" eb="2">
      <t>タイイン</t>
    </rPh>
    <rPh sb="2" eb="3">
      <t>ジ</t>
    </rPh>
    <phoneticPr fontId="15"/>
  </si>
  <si>
    <t>指導</t>
    <rPh sb="0" eb="2">
      <t>シドウ</t>
    </rPh>
    <phoneticPr fontId="15"/>
  </si>
  <si>
    <t>入院中</t>
    <rPh sb="0" eb="3">
      <t>ニュウインチュウ</t>
    </rPh>
    <phoneticPr fontId="15"/>
  </si>
  <si>
    <t>　 発症時年齢：(</t>
    <rPh sb="2" eb="4">
      <t>ハッショウ</t>
    </rPh>
    <rPh sb="4" eb="5">
      <t>ジ</t>
    </rPh>
    <rPh sb="5" eb="7">
      <t>ネンレイ</t>
    </rPh>
    <phoneticPr fontId="15"/>
  </si>
  <si>
    <t>生年月日：</t>
    <rPh sb="0" eb="2">
      <t>セイネン</t>
    </rPh>
    <rPh sb="2" eb="4">
      <t>ガッピ</t>
    </rPh>
    <phoneticPr fontId="15"/>
  </si>
  <si>
    <t>①室内移動</t>
    <rPh sb="1" eb="3">
      <t>シツナイ</t>
    </rPh>
    <rPh sb="3" eb="5">
      <t>イドウ</t>
    </rPh>
    <phoneticPr fontId="15"/>
  </si>
  <si>
    <t>②外出</t>
    <rPh sb="1" eb="3">
      <t>ガイシュツ</t>
    </rPh>
    <phoneticPr fontId="15"/>
  </si>
  <si>
    <t>④入浴</t>
    <rPh sb="1" eb="3">
      <t>ニュウヨク</t>
    </rPh>
    <phoneticPr fontId="15"/>
  </si>
  <si>
    <t>⑤更衣</t>
    <rPh sb="1" eb="3">
      <t>コウイ</t>
    </rPh>
    <phoneticPr fontId="15"/>
  </si>
  <si>
    <t>⑥経口摂取</t>
    <rPh sb="1" eb="5">
      <t>ケイコウセッシュ</t>
    </rPh>
    <phoneticPr fontId="15"/>
  </si>
  <si>
    <t>※記載された診療情報は、事務局等で匿名化(個人が識別できないデータとする)の上、統計的解析や学術発表等に使われる場合がございます。ご了承下さい。</t>
  </si>
  <si>
    <t>看護情報提供書</t>
    <rPh sb="0" eb="2">
      <t>カンゴ</t>
    </rPh>
    <rPh sb="2" eb="4">
      <t>ジョウホウ</t>
    </rPh>
    <rPh sb="4" eb="6">
      <t>テイキョウ</t>
    </rPh>
    <rPh sb="6" eb="7">
      <t>ショ</t>
    </rPh>
    <phoneticPr fontId="15"/>
  </si>
  <si>
    <t>保清入浴</t>
    <rPh sb="0" eb="1">
      <t>タモ</t>
    </rPh>
    <rPh sb="1" eb="2">
      <t>キヨシ</t>
    </rPh>
    <rPh sb="2" eb="4">
      <t>ニュウヨク</t>
    </rPh>
    <phoneticPr fontId="15"/>
  </si>
  <si>
    <t>【急性期病院→自宅への退院基準】     
■ 入院の原因となった脳卒中の症状の増悪を認めない。
■ バイタルサインが安定し合併症がコントロールされている。
■ 再発予防の方針が確立され、今後の外来主治医が決定している。
■ ADLは自立、もしくは介護によって家庭生活を送ることができる。
■ 在宅介護が必要な場合にその手配ができている。</t>
    <phoneticPr fontId="15"/>
  </si>
  <si>
    <t>【中間医療施設→自宅への退院基準】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再発予防の方針が確立され維持されており、今後の外来主治医が決定している。
■ ADLは自立、もしくは介護によって家庭生活を送ることができる。
■ 在宅介護が必要な場合にその手配ができている。</t>
    <phoneticPr fontId="15"/>
  </si>
  <si>
    <t>【維持期施設→自宅への退院基準】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再発予防の方針が確立され維持されており、外来主治医が決定している。
■ ADLは自立、もしくは介護によって家庭生活を送ることができる。
■ 在宅介護が必要な場合にその手配ができている。</t>
    <phoneticPr fontId="15"/>
  </si>
  <si>
    <t>性別:</t>
    <phoneticPr fontId="15"/>
  </si>
  <si>
    <t>患者氏名：</t>
    <rPh sb="0" eb="2">
      <t>カンジャ</t>
    </rPh>
    <rPh sb="2" eb="4">
      <t>シメイ</t>
    </rPh>
    <phoneticPr fontId="15"/>
  </si>
  <si>
    <t>転院・転医目的</t>
    <rPh sb="0" eb="2">
      <t>テンイン</t>
    </rPh>
    <rPh sb="3" eb="5">
      <t>テンイ</t>
    </rPh>
    <rPh sb="5" eb="7">
      <t>モクテキ</t>
    </rPh>
    <phoneticPr fontId="15"/>
  </si>
  <si>
    <t>現病歴と治療経過（紹介時）：</t>
    <rPh sb="0" eb="3">
      <t>ゲンビョウレキ</t>
    </rPh>
    <rPh sb="4" eb="6">
      <t>チリョウ</t>
    </rPh>
    <rPh sb="6" eb="8">
      <t>ケイカ</t>
    </rPh>
    <rPh sb="9" eb="11">
      <t>ショウカイ</t>
    </rPh>
    <rPh sb="11" eb="12">
      <t>ジ</t>
    </rPh>
    <phoneticPr fontId="15"/>
  </si>
  <si>
    <t>患者目標</t>
    <rPh sb="0" eb="2">
      <t>カンジャ</t>
    </rPh>
    <rPh sb="2" eb="4">
      <t>モクヒョウ</t>
    </rPh>
    <phoneticPr fontId="15"/>
  </si>
  <si>
    <t>急性期（紹介元）　外来受診の必要性</t>
    <rPh sb="0" eb="3">
      <t>キュウセイキ</t>
    </rPh>
    <rPh sb="4" eb="7">
      <t>ショウカイモト</t>
    </rPh>
    <rPh sb="9" eb="11">
      <t>ガイライ</t>
    </rPh>
    <rPh sb="11" eb="13">
      <t>ジュシン</t>
    </rPh>
    <rPh sb="14" eb="17">
      <t>ヒツヨウセイ</t>
    </rPh>
    <phoneticPr fontId="15"/>
  </si>
  <si>
    <t>脳卒中 再発が疑われる場合の対応</t>
    <rPh sb="0" eb="3">
      <t>ノウソッチュウ</t>
    </rPh>
    <rPh sb="4" eb="6">
      <t>サイハツ</t>
    </rPh>
    <rPh sb="7" eb="8">
      <t>ウタガ</t>
    </rPh>
    <rPh sb="11" eb="13">
      <t>バアイ</t>
    </rPh>
    <rPh sb="14" eb="16">
      <t>タイオウ</t>
    </rPh>
    <phoneticPr fontId="15"/>
  </si>
  <si>
    <t>病型</t>
    <rPh sb="0" eb="2">
      <t>ビョウケイ</t>
    </rPh>
    <phoneticPr fontId="15"/>
  </si>
  <si>
    <t>基礎疾患</t>
    <rPh sb="0" eb="2">
      <t>キソ</t>
    </rPh>
    <rPh sb="2" eb="4">
      <t>シッカン</t>
    </rPh>
    <phoneticPr fontId="15"/>
  </si>
  <si>
    <t>かかりつけ医</t>
    <rPh sb="5" eb="6">
      <t>イ</t>
    </rPh>
    <phoneticPr fontId="15"/>
  </si>
  <si>
    <t>治療</t>
    <rPh sb="0" eb="2">
      <t>チリョウ</t>
    </rPh>
    <phoneticPr fontId="15"/>
  </si>
  <si>
    <t>全身管理</t>
    <rPh sb="0" eb="2">
      <t>ゼンシン</t>
    </rPh>
    <rPh sb="2" eb="4">
      <t>カンリ</t>
    </rPh>
    <phoneticPr fontId="15"/>
  </si>
  <si>
    <t>院内パス</t>
    <rPh sb="0" eb="2">
      <t>インナイ</t>
    </rPh>
    <phoneticPr fontId="15"/>
  </si>
  <si>
    <t>検査</t>
    <rPh sb="0" eb="2">
      <t>ケンサ</t>
    </rPh>
    <phoneticPr fontId="15"/>
  </si>
  <si>
    <t>嚥下障害</t>
    <rPh sb="0" eb="2">
      <t>エンゲ</t>
    </rPh>
    <rPh sb="2" eb="4">
      <t>ショウガイ</t>
    </rPh>
    <phoneticPr fontId="15"/>
  </si>
  <si>
    <t>その他</t>
    <rPh sb="2" eb="3">
      <t>タ</t>
    </rPh>
    <phoneticPr fontId="15"/>
  </si>
  <si>
    <t>構音障害</t>
    <rPh sb="0" eb="1">
      <t>コウ</t>
    </rPh>
    <rPh sb="1" eb="2">
      <t>オン</t>
    </rPh>
    <rPh sb="2" eb="4">
      <t>ショウガイ</t>
    </rPh>
    <phoneticPr fontId="15"/>
  </si>
  <si>
    <r>
      <t>静岡県西部地区脳卒中地域連携パス診療情報提供用紙　書式</t>
    </r>
    <r>
      <rPr>
        <b/>
        <sz val="16"/>
        <rFont val="Century"/>
        <family val="1"/>
      </rPr>
      <t>B-1</t>
    </r>
  </si>
  <si>
    <t>排泄</t>
    <rPh sb="0" eb="2">
      <t>ハイセツ</t>
    </rPh>
    <phoneticPr fontId="15"/>
  </si>
  <si>
    <t>主介護者</t>
    <rPh sb="0" eb="1">
      <t>シュ</t>
    </rPh>
    <rPh sb="1" eb="4">
      <t>カイゴシャ</t>
    </rPh>
    <phoneticPr fontId="15"/>
  </si>
  <si>
    <t>介護保険</t>
    <rPh sb="0" eb="2">
      <t>カイゴ</t>
    </rPh>
    <rPh sb="2" eb="4">
      <t>ホケン</t>
    </rPh>
    <phoneticPr fontId="15"/>
  </si>
  <si>
    <t>身障手帳</t>
    <rPh sb="0" eb="2">
      <t>シンショウ</t>
    </rPh>
    <rPh sb="2" eb="4">
      <t>テチョウ</t>
    </rPh>
    <phoneticPr fontId="15"/>
  </si>
  <si>
    <t>統計用シート</t>
    <rPh sb="0" eb="3">
      <t>トウケイヨウ</t>
    </rPh>
    <phoneticPr fontId="15"/>
  </si>
  <si>
    <t>食事</t>
    <rPh sb="0" eb="2">
      <t>ショクジ</t>
    </rPh>
    <phoneticPr fontId="15"/>
  </si>
  <si>
    <t>頭痛</t>
    <rPh sb="0" eb="2">
      <t>ズツウ</t>
    </rPh>
    <phoneticPr fontId="15"/>
  </si>
  <si>
    <t>診断：</t>
    <rPh sb="0" eb="2">
      <t>シンダン</t>
    </rPh>
    <phoneticPr fontId="15"/>
  </si>
  <si>
    <t>既往歴：</t>
    <rPh sb="0" eb="2">
      <t>キオウ</t>
    </rPh>
    <rPh sb="2" eb="3">
      <t>レキ</t>
    </rPh>
    <phoneticPr fontId="15"/>
  </si>
  <si>
    <t xml:space="preserve">住  所： </t>
    <rPh sb="0" eb="1">
      <t>ジュウ</t>
    </rPh>
    <rPh sb="3" eb="4">
      <t>ジョ</t>
    </rPh>
    <phoneticPr fontId="15"/>
  </si>
  <si>
    <t xml:space="preserve">連絡先： </t>
    <rPh sb="0" eb="3">
      <t>レンラクサキ</t>
    </rPh>
    <phoneticPr fontId="15"/>
  </si>
  <si>
    <t>様</t>
    <rPh sb="0" eb="1">
      <t>サマ</t>
    </rPh>
    <phoneticPr fontId="15"/>
  </si>
  <si>
    <t xml:space="preserve">氏  名： </t>
    <phoneticPr fontId="15"/>
  </si>
  <si>
    <t>地域ネットワークで援助するあなたの健康管理</t>
    <phoneticPr fontId="15"/>
  </si>
  <si>
    <t>意識障害</t>
    <rPh sb="0" eb="2">
      <t>イシキ</t>
    </rPh>
    <rPh sb="2" eb="4">
      <t>ショウガイ</t>
    </rPh>
    <phoneticPr fontId="15"/>
  </si>
  <si>
    <t>右片麻痺</t>
    <rPh sb="0" eb="1">
      <t>ミギ</t>
    </rPh>
    <rPh sb="1" eb="2">
      <t>カタ</t>
    </rPh>
    <rPh sb="2" eb="4">
      <t>マヒ</t>
    </rPh>
    <phoneticPr fontId="15"/>
  </si>
  <si>
    <t>左片麻痺</t>
    <rPh sb="0" eb="1">
      <t>ヒダリ</t>
    </rPh>
    <rPh sb="1" eb="2">
      <t>カタ</t>
    </rPh>
    <rPh sb="2" eb="4">
      <t>マヒ</t>
    </rPh>
    <phoneticPr fontId="15"/>
  </si>
  <si>
    <t>四肢麻痺</t>
    <rPh sb="0" eb="2">
      <t>シシ</t>
    </rPh>
    <rPh sb="2" eb="4">
      <t>マヒ</t>
    </rPh>
    <phoneticPr fontId="15"/>
  </si>
  <si>
    <t>運動失調</t>
    <rPh sb="0" eb="2">
      <t>ウンドウ</t>
    </rPh>
    <rPh sb="2" eb="4">
      <t>シッチョウ</t>
    </rPh>
    <phoneticPr fontId="15"/>
  </si>
  <si>
    <t>歩行障害</t>
    <rPh sb="0" eb="2">
      <t>ホコウ</t>
    </rPh>
    <rPh sb="2" eb="4">
      <t>ショウガイ</t>
    </rPh>
    <phoneticPr fontId="15"/>
  </si>
  <si>
    <t>嘔気・嘔吐</t>
    <rPh sb="0" eb="2">
      <t>オウキ</t>
    </rPh>
    <rPh sb="3" eb="5">
      <t>オウト</t>
    </rPh>
    <phoneticPr fontId="15"/>
  </si>
  <si>
    <t>健忘</t>
    <rPh sb="0" eb="2">
      <t>ケンボウ</t>
    </rPh>
    <phoneticPr fontId="15"/>
  </si>
  <si>
    <t>失語</t>
    <rPh sb="0" eb="2">
      <t>シツゴ</t>
    </rPh>
    <phoneticPr fontId="15"/>
  </si>
  <si>
    <t>半側無視</t>
    <rPh sb="0" eb="2">
      <t>ハンソク</t>
    </rPh>
    <rPh sb="2" eb="4">
      <t>ムシ</t>
    </rPh>
    <phoneticPr fontId="15"/>
  </si>
  <si>
    <t>視野障害</t>
    <rPh sb="0" eb="2">
      <t>シヤ</t>
    </rPh>
    <rPh sb="2" eb="4">
      <t>ショウガイ</t>
    </rPh>
    <phoneticPr fontId="15"/>
  </si>
  <si>
    <t>眼球運動障害</t>
    <rPh sb="0" eb="2">
      <t>ガンキュウ</t>
    </rPh>
    <rPh sb="2" eb="4">
      <t>ウンドウ</t>
    </rPh>
    <rPh sb="4" eb="6">
      <t>ショウガイ</t>
    </rPh>
    <phoneticPr fontId="15"/>
  </si>
  <si>
    <t>不随意運動</t>
    <rPh sb="0" eb="1">
      <t>フ</t>
    </rPh>
    <rPh sb="1" eb="3">
      <t>ズイイ</t>
    </rPh>
    <rPh sb="3" eb="5">
      <t>ウンドウ</t>
    </rPh>
    <phoneticPr fontId="15"/>
  </si>
  <si>
    <t>てんかん発作</t>
    <rPh sb="4" eb="6">
      <t>ホッサ</t>
    </rPh>
    <phoneticPr fontId="15"/>
  </si>
  <si>
    <t>精神症状</t>
    <rPh sb="0" eb="2">
      <t>セイシン</t>
    </rPh>
    <rPh sb="2" eb="4">
      <t>ショウジョウ</t>
    </rPh>
    <phoneticPr fontId="15"/>
  </si>
  <si>
    <t>認知症</t>
    <rPh sb="0" eb="2">
      <t>ニンチ</t>
    </rPh>
    <rPh sb="2" eb="3">
      <t>ショウ</t>
    </rPh>
    <phoneticPr fontId="15"/>
  </si>
  <si>
    <t>その他高次脳機能障害</t>
    <rPh sb="2" eb="3">
      <t>タ</t>
    </rPh>
    <rPh sb="3" eb="5">
      <t>コウジ</t>
    </rPh>
    <rPh sb="5" eb="6">
      <t>ノウ</t>
    </rPh>
    <rPh sb="6" eb="8">
      <t>キノウ</t>
    </rPh>
    <rPh sb="8" eb="10">
      <t>ショウガイ</t>
    </rPh>
    <phoneticPr fontId="15"/>
  </si>
  <si>
    <t>自立</t>
    <rPh sb="0" eb="2">
      <t>ジリツ</t>
    </rPh>
    <phoneticPr fontId="15"/>
  </si>
  <si>
    <t>Ⅰ</t>
    <phoneticPr fontId="15"/>
  </si>
  <si>
    <t>Ⅱ</t>
    <phoneticPr fontId="15"/>
  </si>
  <si>
    <t>Ⅲ</t>
    <phoneticPr fontId="15"/>
  </si>
  <si>
    <t>Ⅳ</t>
    <phoneticPr fontId="15"/>
  </si>
  <si>
    <t>Ⅴ</t>
    <phoneticPr fontId="15"/>
  </si>
  <si>
    <t>要支援 １</t>
    <rPh sb="0" eb="1">
      <t>ヨウ</t>
    </rPh>
    <rPh sb="1" eb="3">
      <t>シエン</t>
    </rPh>
    <phoneticPr fontId="15"/>
  </si>
  <si>
    <t>要支援 ２</t>
    <rPh sb="0" eb="1">
      <t>ヨウ</t>
    </rPh>
    <rPh sb="1" eb="3">
      <t>シエン</t>
    </rPh>
    <phoneticPr fontId="15"/>
  </si>
  <si>
    <t>要介護 １</t>
    <rPh sb="0" eb="3">
      <t>ヨウカイゴ</t>
    </rPh>
    <phoneticPr fontId="15"/>
  </si>
  <si>
    <t>要介護 ２</t>
    <rPh sb="0" eb="3">
      <t>ヨウカイゴ</t>
    </rPh>
    <phoneticPr fontId="15"/>
  </si>
  <si>
    <t>要介護 ３</t>
    <rPh sb="0" eb="3">
      <t>ヨウカイゴ</t>
    </rPh>
    <phoneticPr fontId="15"/>
  </si>
  <si>
    <t>要介護 ４</t>
    <rPh sb="0" eb="3">
      <t>ヨウカイゴ</t>
    </rPh>
    <phoneticPr fontId="15"/>
  </si>
  <si>
    <t>要介護 ５</t>
    <rPh sb="0" eb="3">
      <t>ヨウカイゴ</t>
    </rPh>
    <phoneticPr fontId="15"/>
  </si>
  <si>
    <t>身障手帳(等級)</t>
    <rPh sb="0" eb="2">
      <t>シンショウ</t>
    </rPh>
    <rPh sb="2" eb="4">
      <t>テチョウ</t>
    </rPh>
    <rPh sb="5" eb="7">
      <t>トウキュウ</t>
    </rPh>
    <phoneticPr fontId="15"/>
  </si>
  <si>
    <t>介護保険(等級)</t>
    <rPh sb="0" eb="2">
      <t>カイゴ</t>
    </rPh>
    <rPh sb="2" eb="4">
      <t>ホケン</t>
    </rPh>
    <rPh sb="5" eb="7">
      <t>トウキュウ</t>
    </rPh>
    <phoneticPr fontId="15"/>
  </si>
  <si>
    <t>転院基準</t>
    <rPh sb="0" eb="2">
      <t>テンイン</t>
    </rPh>
    <rPh sb="2" eb="4">
      <t>キジュン</t>
    </rPh>
    <phoneticPr fontId="15"/>
  </si>
  <si>
    <t>感覚障害</t>
    <rPh sb="0" eb="2">
      <t>カンカク</t>
    </rPh>
    <rPh sb="2" eb="4">
      <t>ショウガイ</t>
    </rPh>
    <phoneticPr fontId="15"/>
  </si>
  <si>
    <t>【中間医療施設→維持期施設への転院基準】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再発予防の方針が確立され維持されている。
■ 現時点で家族による介護が困難である。</t>
    <rPh sb="28" eb="30">
      <t>ザイタク</t>
    </rPh>
    <rPh sb="30" eb="32">
      <t>セイカツ</t>
    </rPh>
    <rPh sb="33" eb="35">
      <t>カノウ</t>
    </rPh>
    <rPh sb="36" eb="38">
      <t>ヒツヨウ</t>
    </rPh>
    <rPh sb="39" eb="40">
      <t>オウ</t>
    </rPh>
    <rPh sb="42" eb="44">
      <t>ガイライ</t>
    </rPh>
    <rPh sb="44" eb="46">
      <t>ツウイン</t>
    </rPh>
    <rPh sb="47" eb="49">
      <t>ガイライ</t>
    </rPh>
    <rPh sb="52" eb="54">
      <t>ツウショ</t>
    </rPh>
    <rPh sb="59" eb="61">
      <t>イリョウ</t>
    </rPh>
    <rPh sb="61" eb="62">
      <t>オヨ</t>
    </rPh>
    <rPh sb="68" eb="70">
      <t>カイゴ</t>
    </rPh>
    <rPh sb="75" eb="77">
      <t>リヨウ</t>
    </rPh>
    <rPh sb="78" eb="80">
      <t>ザイタク</t>
    </rPh>
    <rPh sb="80" eb="82">
      <t>チイキ</t>
    </rPh>
    <rPh sb="82" eb="84">
      <t>セイカツ</t>
    </rPh>
    <rPh sb="85" eb="87">
      <t>イジ</t>
    </rPh>
    <rPh sb="90" eb="92">
      <t>カイゼン</t>
    </rPh>
    <rPh sb="93" eb="95">
      <t>カノウ</t>
    </rPh>
    <rPh sb="96" eb="98">
      <t>ジョウタイ</t>
    </rPh>
    <phoneticPr fontId="15"/>
  </si>
  <si>
    <t>性別：</t>
    <rPh sb="0" eb="2">
      <t>セイベツ</t>
    </rPh>
    <phoneticPr fontId="15"/>
  </si>
  <si>
    <t>診療報酬
算定</t>
    <rPh sb="0" eb="2">
      <t>シンリョウ</t>
    </rPh>
    <rPh sb="2" eb="4">
      <t>ホウシュウ</t>
    </rPh>
    <rPh sb="5" eb="7">
      <t>サンテイ</t>
    </rPh>
    <phoneticPr fontId="15"/>
  </si>
  <si>
    <t>生年月日:</t>
    <phoneticPr fontId="15"/>
  </si>
  <si>
    <t xml:space="preserve">かかりつけ診療所名： </t>
    <rPh sb="5" eb="8">
      <t>シンリョウジョ</t>
    </rPh>
    <phoneticPr fontId="15"/>
  </si>
  <si>
    <t xml:space="preserve">急性期病院名： </t>
    <rPh sb="0" eb="3">
      <t>キュウセイキ</t>
    </rPh>
    <phoneticPr fontId="15"/>
  </si>
  <si>
    <r>
      <t>担当</t>
    </r>
    <r>
      <rPr>
        <sz val="12"/>
        <rFont val="ＭＳ 明朝"/>
        <family val="1"/>
        <charset val="128"/>
      </rPr>
      <t>ケアマネージャー施設名</t>
    </r>
    <r>
      <rPr>
        <sz val="14"/>
        <rFont val="ＭＳ 明朝"/>
        <family val="1"/>
        <charset val="128"/>
      </rPr>
      <t xml:space="preserve">： </t>
    </r>
    <rPh sb="10" eb="12">
      <t>シセツ</t>
    </rPh>
    <rPh sb="12" eb="13">
      <t>メイ</t>
    </rPh>
    <phoneticPr fontId="15"/>
  </si>
  <si>
    <r>
      <t>生年月日</t>
    </r>
    <r>
      <rPr>
        <sz val="10"/>
        <rFont val="ＭＳ 明朝"/>
        <family val="1"/>
        <charset val="128"/>
      </rPr>
      <t>（西暦）：</t>
    </r>
    <rPh sb="5" eb="7">
      <t>セイレキ</t>
    </rPh>
    <phoneticPr fontId="15"/>
  </si>
  <si>
    <t xml:space="preserve">ﾌﾘｶﾞﾅ ： </t>
    <phoneticPr fontId="15"/>
  </si>
  <si>
    <t>）歳</t>
    <rPh sb="1" eb="2">
      <t>サイ</t>
    </rPh>
    <phoneticPr fontId="15"/>
  </si>
  <si>
    <t>担当医療機関</t>
    <rPh sb="0" eb="2">
      <t>タントウ</t>
    </rPh>
    <rPh sb="2" eb="4">
      <t>イリョウ</t>
    </rPh>
    <rPh sb="4" eb="6">
      <t>キカン</t>
    </rPh>
    <phoneticPr fontId="15"/>
  </si>
  <si>
    <t>急性期病院</t>
    <rPh sb="0" eb="3">
      <t>キュウセイキ</t>
    </rPh>
    <rPh sb="3" eb="5">
      <t>ビョウイン</t>
    </rPh>
    <phoneticPr fontId="15"/>
  </si>
  <si>
    <t>（中間医療施設）</t>
    <rPh sb="1" eb="3">
      <t>チュウカン</t>
    </rPh>
    <rPh sb="3" eb="5">
      <t>イリョウ</t>
    </rPh>
    <rPh sb="5" eb="7">
      <t>シセツ</t>
    </rPh>
    <phoneticPr fontId="15"/>
  </si>
  <si>
    <t>維持期担当施設</t>
    <rPh sb="0" eb="2">
      <t>イジ</t>
    </rPh>
    <rPh sb="2" eb="3">
      <t>キ</t>
    </rPh>
    <rPh sb="3" eb="5">
      <t>タントウ</t>
    </rPh>
    <rPh sb="5" eb="7">
      <t>シセツ</t>
    </rPh>
    <phoneticPr fontId="15"/>
  </si>
  <si>
    <t>【</t>
    <phoneticPr fontId="15"/>
  </si>
  <si>
    <t>施設名：</t>
    <rPh sb="0" eb="2">
      <t>シセツ</t>
    </rPh>
    <rPh sb="2" eb="3">
      <t>メイ</t>
    </rPh>
    <phoneticPr fontId="15"/>
  </si>
  <si>
    <t>】</t>
    <phoneticPr fontId="15"/>
  </si>
  <si>
    <t>【</t>
  </si>
  <si>
    <t>】</t>
  </si>
  <si>
    <t xml:space="preserve">    □自宅</t>
    <rPh sb="5" eb="7">
      <t>ジタク</t>
    </rPh>
    <phoneticPr fontId="15"/>
  </si>
  <si>
    <t xml:space="preserve">   □リハビリ病院</t>
    <rPh sb="8" eb="10">
      <t>ビョウイン</t>
    </rPh>
    <phoneticPr fontId="15"/>
  </si>
  <si>
    <t xml:space="preserve">    □介護施設（            ）</t>
    <rPh sb="5" eb="7">
      <t>カイゴ</t>
    </rPh>
    <rPh sb="7" eb="9">
      <t>シセツ</t>
    </rPh>
    <phoneticPr fontId="15"/>
  </si>
  <si>
    <t xml:space="preserve">   □療養病院</t>
    <rPh sb="4" eb="6">
      <t>リョウヨウ</t>
    </rPh>
    <rPh sb="6" eb="8">
      <t>ビョウイン</t>
    </rPh>
    <phoneticPr fontId="15"/>
  </si>
  <si>
    <t xml:space="preserve">    □療養病院</t>
    <rPh sb="5" eb="7">
      <t>リョウヨウ</t>
    </rPh>
    <rPh sb="7" eb="9">
      <t>ビョウイン</t>
    </rPh>
    <phoneticPr fontId="15"/>
  </si>
  <si>
    <r>
      <t xml:space="preserve">   □</t>
    </r>
    <r>
      <rPr>
        <sz val="8"/>
        <rFont val="ＭＳ 明朝"/>
        <family val="1"/>
        <charset val="128"/>
      </rPr>
      <t>その他</t>
    </r>
    <r>
      <rPr>
        <sz val="11"/>
        <rFont val="ＭＳ 明朝"/>
        <family val="1"/>
        <charset val="128"/>
      </rPr>
      <t>（　　　　　　　）</t>
    </r>
    <rPh sb="6" eb="7">
      <t>タ</t>
    </rPh>
    <phoneticPr fontId="15"/>
  </si>
  <si>
    <t xml:space="preserve">    □その他（　　　　　　　）</t>
    <rPh sb="7" eb="8">
      <t>タ</t>
    </rPh>
    <phoneticPr fontId="15"/>
  </si>
  <si>
    <t>再精査指示</t>
    <rPh sb="0" eb="1">
      <t>サイ</t>
    </rPh>
    <rPh sb="1" eb="3">
      <t>セイサ</t>
    </rPh>
    <rPh sb="3" eb="5">
      <t>シジ</t>
    </rPh>
    <phoneticPr fontId="15"/>
  </si>
  <si>
    <t>□３ヶ月後    □６ヶ月後    □１年後</t>
    <rPh sb="3" eb="5">
      <t>ゲツゴ</t>
    </rPh>
    <rPh sb="12" eb="14">
      <t>ゲツゴ</t>
    </rPh>
    <rPh sb="20" eb="22">
      <t>ネンゴ</t>
    </rPh>
    <phoneticPr fontId="15"/>
  </si>
  <si>
    <t>あなたの
目標</t>
    <rPh sb="5" eb="7">
      <t>モクヒョウ</t>
    </rPh>
    <phoneticPr fontId="15"/>
  </si>
  <si>
    <r>
      <t>《                      》</t>
    </r>
    <r>
      <rPr>
        <sz val="11"/>
        <rFont val="ＭＳ 明朝"/>
        <family val="1"/>
        <charset val="128"/>
      </rPr>
      <t xml:space="preserve">
  希望：社会復帰 自宅復帰 他(          ）</t>
    </r>
    <rPh sb="28" eb="30">
      <t>キボウ</t>
    </rPh>
    <rPh sb="31" eb="33">
      <t>シャカイ</t>
    </rPh>
    <rPh sb="33" eb="35">
      <t>フッキ</t>
    </rPh>
    <rPh sb="36" eb="38">
      <t>ジタク</t>
    </rPh>
    <rPh sb="38" eb="40">
      <t>フッキ</t>
    </rPh>
    <rPh sb="41" eb="42">
      <t>タ</t>
    </rPh>
    <phoneticPr fontId="15"/>
  </si>
  <si>
    <r>
      <t>《                      》</t>
    </r>
    <r>
      <rPr>
        <sz val="11"/>
        <rFont val="ＭＳ 明朝"/>
        <family val="1"/>
        <charset val="128"/>
      </rPr>
      <t xml:space="preserve">
</t>
    </r>
    <phoneticPr fontId="15"/>
  </si>
  <si>
    <t>□再発予防の投薬を継続します
□全身状態の管理と定期的な評価などを行います
□起居動作・移乗や移動動作などの訓練を行います
□日常生活や社会参加場面に応じた訓練を行います
□コミュニケーション・嚥下などの訓練を行います
□日常生活に即した訓練や指導を行います
□介護保険や各種制度の説明、利用法、その他何でも
  困ったことの相談にのります
□各職種から家屋環境調査、杖・装具・車椅子等の
  選定・導入及び退院後の在宅できるリハビリの指導、
  家族指導を行います</t>
    <rPh sb="9" eb="11">
      <t>ケイゾク</t>
    </rPh>
    <rPh sb="16" eb="18">
      <t>ゼンシン</t>
    </rPh>
    <rPh sb="18" eb="20">
      <t>ジョウタイ</t>
    </rPh>
    <rPh sb="21" eb="23">
      <t>カンリ</t>
    </rPh>
    <rPh sb="24" eb="27">
      <t>テイキテキ</t>
    </rPh>
    <rPh sb="28" eb="30">
      <t>ヒョウカ</t>
    </rPh>
    <rPh sb="33" eb="34">
      <t>オコナ</t>
    </rPh>
    <rPh sb="39" eb="41">
      <t>キキョ</t>
    </rPh>
    <rPh sb="41" eb="43">
      <t>ドウサ</t>
    </rPh>
    <rPh sb="44" eb="46">
      <t>イジョウ</t>
    </rPh>
    <rPh sb="47" eb="49">
      <t>イドウ</t>
    </rPh>
    <rPh sb="49" eb="51">
      <t>ドウサ</t>
    </rPh>
    <rPh sb="54" eb="56">
      <t>クンレン</t>
    </rPh>
    <rPh sb="57" eb="58">
      <t>オコナ</t>
    </rPh>
    <rPh sb="63" eb="65">
      <t>ニチジョウ</t>
    </rPh>
    <rPh sb="65" eb="67">
      <t>セイカツ</t>
    </rPh>
    <rPh sb="68" eb="70">
      <t>シャカイ</t>
    </rPh>
    <rPh sb="70" eb="72">
      <t>サンカ</t>
    </rPh>
    <rPh sb="72" eb="74">
      <t>バメン</t>
    </rPh>
    <rPh sb="75" eb="76">
      <t>オウ</t>
    </rPh>
    <rPh sb="78" eb="80">
      <t>クンレン</t>
    </rPh>
    <rPh sb="81" eb="82">
      <t>オコナ</t>
    </rPh>
    <rPh sb="97" eb="99">
      <t>エンゲ</t>
    </rPh>
    <rPh sb="102" eb="104">
      <t>クンレン</t>
    </rPh>
    <rPh sb="105" eb="106">
      <t>オコナ</t>
    </rPh>
    <rPh sb="111" eb="113">
      <t>ニチジョウ</t>
    </rPh>
    <rPh sb="113" eb="115">
      <t>セイカツ</t>
    </rPh>
    <rPh sb="116" eb="117">
      <t>ソク</t>
    </rPh>
    <rPh sb="119" eb="121">
      <t>クンレン</t>
    </rPh>
    <rPh sb="122" eb="124">
      <t>シドウ</t>
    </rPh>
    <rPh sb="125" eb="126">
      <t>オコナ</t>
    </rPh>
    <rPh sb="131" eb="133">
      <t>カイゴ</t>
    </rPh>
    <rPh sb="133" eb="135">
      <t>ホケン</t>
    </rPh>
    <rPh sb="136" eb="138">
      <t>カクシュ</t>
    </rPh>
    <rPh sb="138" eb="140">
      <t>セイド</t>
    </rPh>
    <rPh sb="141" eb="143">
      <t>セツメイ</t>
    </rPh>
    <rPh sb="144" eb="147">
      <t>リヨウホウ</t>
    </rPh>
    <rPh sb="150" eb="151">
      <t>タ</t>
    </rPh>
    <rPh sb="151" eb="152">
      <t>ナン</t>
    </rPh>
    <rPh sb="157" eb="158">
      <t>コマ</t>
    </rPh>
    <rPh sb="163" eb="165">
      <t>ソウダン</t>
    </rPh>
    <rPh sb="172" eb="175">
      <t>カクショクシュ</t>
    </rPh>
    <rPh sb="177" eb="179">
      <t>カオク</t>
    </rPh>
    <rPh sb="179" eb="181">
      <t>カンキョウ</t>
    </rPh>
    <rPh sb="181" eb="183">
      <t>チョウサ</t>
    </rPh>
    <rPh sb="184" eb="185">
      <t>ツエ</t>
    </rPh>
    <rPh sb="186" eb="188">
      <t>ソウグ</t>
    </rPh>
    <rPh sb="189" eb="190">
      <t>クルマ</t>
    </rPh>
    <rPh sb="190" eb="192">
      <t>イス</t>
    </rPh>
    <rPh sb="192" eb="193">
      <t>トウ</t>
    </rPh>
    <rPh sb="197" eb="199">
      <t>センテイ</t>
    </rPh>
    <rPh sb="200" eb="202">
      <t>ドウニュウ</t>
    </rPh>
    <rPh sb="202" eb="203">
      <t>オヨ</t>
    </rPh>
    <rPh sb="204" eb="206">
      <t>タイイン</t>
    </rPh>
    <rPh sb="206" eb="207">
      <t>ゴ</t>
    </rPh>
    <rPh sb="208" eb="210">
      <t>ザイタク</t>
    </rPh>
    <rPh sb="218" eb="220">
      <t>シドウ</t>
    </rPh>
    <rPh sb="224" eb="226">
      <t>カゾク</t>
    </rPh>
    <rPh sb="226" eb="228">
      <t>シドウ</t>
    </rPh>
    <rPh sb="229" eb="230">
      <t>オコナ</t>
    </rPh>
    <phoneticPr fontId="15"/>
  </si>
  <si>
    <t>□再発予防の投薬を継続します</t>
    <phoneticPr fontId="15"/>
  </si>
  <si>
    <t>治療
リハビリ</t>
    <rPh sb="0" eb="2">
      <t>チリョウ</t>
    </rPh>
    <phoneticPr fontId="15"/>
  </si>
  <si>
    <t xml:space="preserve">   □手術を行います</t>
    <rPh sb="4" eb="6">
      <t>シュジュツ</t>
    </rPh>
    <rPh sb="7" eb="8">
      <t>オコナ</t>
    </rPh>
    <phoneticPr fontId="15"/>
  </si>
  <si>
    <t xml:space="preserve">   □薬物治療を行います</t>
    <rPh sb="4" eb="6">
      <t>ヤクブツ</t>
    </rPh>
    <rPh sb="6" eb="8">
      <t>チリョウ</t>
    </rPh>
    <rPh sb="9" eb="10">
      <t>オコナ</t>
    </rPh>
    <phoneticPr fontId="15"/>
  </si>
  <si>
    <t>□日常生活動作の維持訓練を
   行います</t>
    <rPh sb="1" eb="3">
      <t>ニチジョウ</t>
    </rPh>
    <rPh sb="3" eb="5">
      <t>セイカツ</t>
    </rPh>
    <rPh sb="5" eb="7">
      <t>ドウサ</t>
    </rPh>
    <rPh sb="8" eb="10">
      <t>イジ</t>
    </rPh>
    <rPh sb="10" eb="12">
      <t>クンレン</t>
    </rPh>
    <rPh sb="17" eb="18">
      <t>オコナ</t>
    </rPh>
    <phoneticPr fontId="15"/>
  </si>
  <si>
    <t xml:space="preserve">   □再発予防の投薬を行います</t>
    <rPh sb="4" eb="6">
      <t>サイハツ</t>
    </rPh>
    <rPh sb="6" eb="8">
      <t>ヨボウ</t>
    </rPh>
    <rPh sb="9" eb="11">
      <t>トウヤク</t>
    </rPh>
    <rPh sb="12" eb="13">
      <t>オコナ</t>
    </rPh>
    <phoneticPr fontId="15"/>
  </si>
  <si>
    <t xml:space="preserve">   □急性期リハビリを開始します</t>
    <rPh sb="4" eb="7">
      <t>キュウセイキ</t>
    </rPh>
    <rPh sb="12" eb="14">
      <t>カイシ</t>
    </rPh>
    <phoneticPr fontId="15"/>
  </si>
  <si>
    <t>説明と承諾</t>
    <rPh sb="0" eb="2">
      <t>セツメイ</t>
    </rPh>
    <rPh sb="3" eb="5">
      <t>ショウダク</t>
    </rPh>
    <phoneticPr fontId="15"/>
  </si>
  <si>
    <t>病状や予後について説明します</t>
    <rPh sb="0" eb="2">
      <t>ビョウジョウ</t>
    </rPh>
    <rPh sb="3" eb="5">
      <t>ヨゴ</t>
    </rPh>
    <rPh sb="9" eb="11">
      <t>セツメイ</t>
    </rPh>
    <phoneticPr fontId="15"/>
  </si>
  <si>
    <t>機能回復の見通しなどを説明します</t>
    <rPh sb="0" eb="2">
      <t>キノウ</t>
    </rPh>
    <rPh sb="2" eb="4">
      <t>カイフク</t>
    </rPh>
    <rPh sb="5" eb="7">
      <t>ミトオ</t>
    </rPh>
    <rPh sb="11" eb="13">
      <t>セツメイ</t>
    </rPh>
    <phoneticPr fontId="15"/>
  </si>
  <si>
    <t>再発兆候の有無や日常生活動作の維持方法等について説明します</t>
    <rPh sb="0" eb="2">
      <t>サイハツ</t>
    </rPh>
    <rPh sb="2" eb="4">
      <t>チョウコウ</t>
    </rPh>
    <rPh sb="5" eb="7">
      <t>ウム</t>
    </rPh>
    <rPh sb="8" eb="10">
      <t>ニチジョウ</t>
    </rPh>
    <rPh sb="10" eb="12">
      <t>セイカツ</t>
    </rPh>
    <rPh sb="12" eb="14">
      <t>ドウサ</t>
    </rPh>
    <rPh sb="15" eb="17">
      <t>イジ</t>
    </rPh>
    <rPh sb="17" eb="19">
      <t>ホウホウ</t>
    </rPh>
    <rPh sb="19" eb="20">
      <t>トウ</t>
    </rPh>
    <rPh sb="24" eb="26">
      <t>セツメイ</t>
    </rPh>
    <phoneticPr fontId="15"/>
  </si>
  <si>
    <t>入院治療方針等に本人またはご家族の方に承諾頂きます</t>
    <rPh sb="0" eb="2">
      <t>ニュウイン</t>
    </rPh>
    <rPh sb="2" eb="4">
      <t>チリョウ</t>
    </rPh>
    <rPh sb="4" eb="6">
      <t>ホウシン</t>
    </rPh>
    <rPh sb="6" eb="7">
      <t>トウ</t>
    </rPh>
    <rPh sb="8" eb="10">
      <t>ホンニン</t>
    </rPh>
    <rPh sb="14" eb="16">
      <t>カゾク</t>
    </rPh>
    <rPh sb="17" eb="18">
      <t>カタ</t>
    </rPh>
    <rPh sb="19" eb="21">
      <t>ショウダク</t>
    </rPh>
    <rPh sb="21" eb="22">
      <t>イタダ</t>
    </rPh>
    <phoneticPr fontId="15"/>
  </si>
  <si>
    <t>自宅復帰時には日常生活が行い易いように改修などのアドバイスを行います
必要に応じ介護認定・障害者認定などの申請手続きについてお手伝いします</t>
    <rPh sb="0" eb="2">
      <t>ジタク</t>
    </rPh>
    <rPh sb="2" eb="4">
      <t>フッキ</t>
    </rPh>
    <rPh sb="4" eb="5">
      <t>ジ</t>
    </rPh>
    <rPh sb="7" eb="9">
      <t>ニチジョウ</t>
    </rPh>
    <rPh sb="9" eb="11">
      <t>セイカツ</t>
    </rPh>
    <rPh sb="12" eb="13">
      <t>オコナ</t>
    </rPh>
    <rPh sb="14" eb="15">
      <t>ヤス</t>
    </rPh>
    <rPh sb="19" eb="21">
      <t>カイシュウ</t>
    </rPh>
    <rPh sb="30" eb="31">
      <t>オコナ</t>
    </rPh>
    <rPh sb="35" eb="37">
      <t>ヒツヨウ</t>
    </rPh>
    <rPh sb="38" eb="39">
      <t>オウ</t>
    </rPh>
    <rPh sb="40" eb="42">
      <t>カイゴ</t>
    </rPh>
    <rPh sb="42" eb="44">
      <t>ニンテイ</t>
    </rPh>
    <rPh sb="45" eb="48">
      <t>ショウガイシャ</t>
    </rPh>
    <rPh sb="48" eb="50">
      <t>ニンテイ</t>
    </rPh>
    <rPh sb="53" eb="55">
      <t>シンセイ</t>
    </rPh>
    <rPh sb="55" eb="57">
      <t>テツヅ</t>
    </rPh>
    <rPh sb="63" eb="65">
      <t>テツダ</t>
    </rPh>
    <phoneticPr fontId="15"/>
  </si>
  <si>
    <t>私は、この表にある地域連携診療計画に関する説明を受けました。記載された診療情報が各連携医療機関で共有されることに同意します。</t>
    <rPh sb="5" eb="6">
      <t>ヒョウ</t>
    </rPh>
    <phoneticPr fontId="15"/>
  </si>
  <si>
    <t>説明と同意</t>
    <rPh sb="0" eb="2">
      <t>セツメイ</t>
    </rPh>
    <rPh sb="3" eb="5">
      <t>ドウイ</t>
    </rPh>
    <phoneticPr fontId="15"/>
  </si>
  <si>
    <t>（署名）</t>
    <rPh sb="1" eb="3">
      <t>ショメイ</t>
    </rPh>
    <phoneticPr fontId="15"/>
  </si>
  <si>
    <t>※病状により上記の内容は変更となる場合があります。</t>
    <phoneticPr fontId="15"/>
  </si>
  <si>
    <t>※地域連携パスには、あなたの大事な情報が記載されています。加筆や改変などは危険ですのでご遠慮ください。</t>
    <rPh sb="1" eb="3">
      <t>チイキ</t>
    </rPh>
    <rPh sb="3" eb="5">
      <t>レンケイ</t>
    </rPh>
    <rPh sb="14" eb="16">
      <t>ダイジ</t>
    </rPh>
    <rPh sb="17" eb="19">
      <t>ジョウホウ</t>
    </rPh>
    <rPh sb="20" eb="22">
      <t>キサイ</t>
    </rPh>
    <rPh sb="29" eb="31">
      <t>カヒツ</t>
    </rPh>
    <rPh sb="32" eb="34">
      <t>カイヘン</t>
    </rPh>
    <rPh sb="37" eb="39">
      <t>キケン</t>
    </rPh>
    <rPh sb="44" eb="46">
      <t>エンリョ</t>
    </rPh>
    <phoneticPr fontId="15"/>
  </si>
  <si>
    <t>発症日：</t>
    <rPh sb="0" eb="2">
      <t>ハッショウ</t>
    </rPh>
    <rPh sb="2" eb="3">
      <t>ビ</t>
    </rPh>
    <phoneticPr fontId="15"/>
  </si>
  <si>
    <t>部位</t>
    <rPh sb="0" eb="2">
      <t>ブイ</t>
    </rPh>
    <phoneticPr fontId="15"/>
  </si>
  <si>
    <t>素因など</t>
    <rPh sb="0" eb="2">
      <t>ソイン</t>
    </rPh>
    <phoneticPr fontId="15"/>
  </si>
  <si>
    <t>治療・投薬</t>
    <rPh sb="0" eb="2">
      <t>チリョウ</t>
    </rPh>
    <rPh sb="3" eb="5">
      <t>トウヤク</t>
    </rPh>
    <phoneticPr fontId="15"/>
  </si>
  <si>
    <t>□検査値等は　　　裏面に添付</t>
    <rPh sb="1" eb="3">
      <t>ケンサ</t>
    </rPh>
    <rPh sb="3" eb="4">
      <t>チ</t>
    </rPh>
    <rPh sb="4" eb="5">
      <t>ナド</t>
    </rPh>
    <rPh sb="9" eb="10">
      <t>ウラ</t>
    </rPh>
    <rPh sb="10" eb="11">
      <t>メン</t>
    </rPh>
    <rPh sb="12" eb="14">
      <t>テンプ</t>
    </rPh>
    <phoneticPr fontId="15"/>
  </si>
  <si>
    <t>合併症</t>
    <rPh sb="0" eb="3">
      <t>ガッペイショウ</t>
    </rPh>
    <phoneticPr fontId="15"/>
  </si>
  <si>
    <t>医療処置</t>
    <rPh sb="0" eb="2">
      <t>イリョウ</t>
    </rPh>
    <rPh sb="2" eb="4">
      <t>ショチ</t>
    </rPh>
    <phoneticPr fontId="15"/>
  </si>
  <si>
    <t>リハビリ</t>
    <phoneticPr fontId="15"/>
  </si>
  <si>
    <t>バリアンス</t>
    <phoneticPr fontId="15"/>
  </si>
  <si>
    <t>入院期間</t>
    <rPh sb="2" eb="4">
      <t>キカン</t>
    </rPh>
    <phoneticPr fontId="15"/>
  </si>
  <si>
    <t>退院時記載欄</t>
    <rPh sb="0" eb="3">
      <t>タイインジ</t>
    </rPh>
    <rPh sb="3" eb="5">
      <t>キサイ</t>
    </rPh>
    <rPh sb="5" eb="6">
      <t>ラン</t>
    </rPh>
    <phoneticPr fontId="15"/>
  </si>
  <si>
    <t>説明</t>
    <rPh sb="0" eb="2">
      <t>セツメイ</t>
    </rPh>
    <phoneticPr fontId="15"/>
  </si>
  <si>
    <t>※上記にチェックがある場合は、必ずデータを添付すること。</t>
    <phoneticPr fontId="15"/>
  </si>
  <si>
    <t>来院時主症状</t>
    <rPh sb="0" eb="2">
      <t>ライイン</t>
    </rPh>
    <rPh sb="2" eb="3">
      <t>ジ</t>
    </rPh>
    <rPh sb="3" eb="4">
      <t>シュ</t>
    </rPh>
    <rPh sb="4" eb="6">
      <t>ショウジョウ</t>
    </rPh>
    <phoneticPr fontId="15"/>
  </si>
  <si>
    <t>【地域連携パスポート必要ページ案内】</t>
    <phoneticPr fontId="15"/>
  </si>
  <si>
    <t>合計</t>
    <rPh sb="0" eb="1">
      <t>ゴウ</t>
    </rPh>
    <rPh sb="1" eb="2">
      <t>ケイ</t>
    </rPh>
    <phoneticPr fontId="15"/>
  </si>
  <si>
    <t>患者氏名：</t>
    <phoneticPr fontId="15"/>
  </si>
  <si>
    <t>性別:</t>
    <rPh sb="0" eb="2">
      <t>セイベツ</t>
    </rPh>
    <phoneticPr fontId="15"/>
  </si>
  <si>
    <t>記載者</t>
    <rPh sb="0" eb="3">
      <t>キサイシャ</t>
    </rPh>
    <phoneticPr fontId="15"/>
  </si>
  <si>
    <t>※６ｐは回復期退院時に発行の為、急性期より維持期へ退院の場合は、パスポートには入らない。</t>
    <rPh sb="4" eb="6">
      <t>カイフク</t>
    </rPh>
    <rPh sb="6" eb="7">
      <t>キ</t>
    </rPh>
    <rPh sb="7" eb="9">
      <t>タイイン</t>
    </rPh>
    <rPh sb="9" eb="10">
      <t>ジ</t>
    </rPh>
    <rPh sb="11" eb="13">
      <t>ハッコウ</t>
    </rPh>
    <rPh sb="14" eb="15">
      <t>タメ</t>
    </rPh>
    <rPh sb="16" eb="19">
      <t>キュウセイキ</t>
    </rPh>
    <rPh sb="21" eb="23">
      <t>イジ</t>
    </rPh>
    <rPh sb="23" eb="24">
      <t>キ</t>
    </rPh>
    <rPh sb="25" eb="27">
      <t>タイイン</t>
    </rPh>
    <rPh sb="28" eb="30">
      <t>バアイ</t>
    </rPh>
    <rPh sb="39" eb="40">
      <t>ハイ</t>
    </rPh>
    <phoneticPr fontId="15"/>
  </si>
  <si>
    <r>
      <t xml:space="preserve">パ ス ポ ー ト 表 紙  </t>
    </r>
    <r>
      <rPr>
        <b/>
        <sz val="14"/>
        <rFont val="ＭＳ 明朝"/>
        <family val="1"/>
        <charset val="128"/>
      </rPr>
      <t>－ 入力 －</t>
    </r>
    <rPh sb="10" eb="11">
      <t>オモテ</t>
    </rPh>
    <rPh sb="12" eb="13">
      <t>カミ</t>
    </rPh>
    <rPh sb="17" eb="19">
      <t>ニュウリョク</t>
    </rPh>
    <phoneticPr fontId="15"/>
  </si>
  <si>
    <t xml:space="preserve">       立ち上がり～移乗</t>
    <rPh sb="7" eb="8">
      <t>タ</t>
    </rPh>
    <rPh sb="9" eb="10">
      <t>ア</t>
    </rPh>
    <rPh sb="13" eb="15">
      <t>イジョウ</t>
    </rPh>
    <phoneticPr fontId="15"/>
  </si>
  <si>
    <t xml:space="preserve"> 起き上がり</t>
    <rPh sb="1" eb="2">
      <t>オ</t>
    </rPh>
    <rPh sb="3" eb="4">
      <t>ア</t>
    </rPh>
    <phoneticPr fontId="15"/>
  </si>
  <si>
    <t xml:space="preserve"> 移動手段</t>
    <rPh sb="1" eb="3">
      <t>イドウ</t>
    </rPh>
    <rPh sb="3" eb="5">
      <t>シュダン</t>
    </rPh>
    <phoneticPr fontId="15"/>
  </si>
  <si>
    <r>
      <t xml:space="preserve"> </t>
    </r>
    <r>
      <rPr>
        <sz val="11"/>
        <rFont val="ＭＳ Ｐゴシック"/>
        <family val="3"/>
        <charset val="128"/>
      </rPr>
      <t xml:space="preserve"> </t>
    </r>
    <r>
      <rPr>
        <sz val="11"/>
        <rFont val="ＭＳ Ｐゴシック"/>
        <family val="3"/>
        <charset val="128"/>
      </rPr>
      <t>身体の状況</t>
    </r>
    <rPh sb="2" eb="4">
      <t>シンタイ</t>
    </rPh>
    <rPh sb="5" eb="7">
      <t>ジョウキョウ</t>
    </rPh>
    <phoneticPr fontId="15"/>
  </si>
  <si>
    <t>日常生活                      機能評価表</t>
    <rPh sb="0" eb="2">
      <t>ニチジョウ</t>
    </rPh>
    <rPh sb="2" eb="4">
      <t>セイカツ</t>
    </rPh>
    <rPh sb="26" eb="28">
      <t>キノウ</t>
    </rPh>
    <rPh sb="28" eb="30">
      <t>ヒョウカ</t>
    </rPh>
    <rPh sb="30" eb="31">
      <t>ヒョウ</t>
    </rPh>
    <phoneticPr fontId="15"/>
  </si>
  <si>
    <t>療養型・施設の予定や　　　　　　　　　希望の有無</t>
    <rPh sb="0" eb="3">
      <t>リョウヨウガタ</t>
    </rPh>
    <rPh sb="4" eb="6">
      <t>シセツ</t>
    </rPh>
    <rPh sb="7" eb="9">
      <t>ヨテイ</t>
    </rPh>
    <rPh sb="19" eb="21">
      <t>キボウ</t>
    </rPh>
    <rPh sb="22" eb="24">
      <t>ウム</t>
    </rPh>
    <phoneticPr fontId="15"/>
  </si>
  <si>
    <t>（　　            　　　　　　）</t>
    <phoneticPr fontId="15"/>
  </si>
  <si>
    <t>（　　　　　          　　　　）   　　　　　　　　　　　　　　　　　　　　　　　　　　　　　　　　　　　　　　　　　　　　　　　　　　　　　　　　　　　　　　　　　　　　　　　　　　　　　　　　　　　</t>
    <phoneticPr fontId="15"/>
  </si>
  <si>
    <t>（　　     　　　　　　　　　）</t>
    <phoneticPr fontId="15"/>
  </si>
  <si>
    <t>（　　　　　         　　　　）</t>
    <phoneticPr fontId="15"/>
  </si>
  <si>
    <t>（　　　　　         　　　　         ）</t>
    <phoneticPr fontId="15"/>
  </si>
  <si>
    <t>科）</t>
    <rPh sb="0" eb="1">
      <t>カ</t>
    </rPh>
    <phoneticPr fontId="15"/>
  </si>
  <si>
    <t>【 名称　　　　　 　　     　　　　　　　　　　　　　　　　　　　　　　　　　　　　　　　　　　　　　　　　　】</t>
    <phoneticPr fontId="15"/>
  </si>
  <si>
    <t>主症状LIST</t>
    <rPh sb="0" eb="3">
      <t>シュショウジョウ</t>
    </rPh>
    <phoneticPr fontId="15"/>
  </si>
  <si>
    <t>なし</t>
    <phoneticPr fontId="15"/>
  </si>
  <si>
    <t>ﾊﾟｰｷﾝｿﾆｽﾞﾑ</t>
    <phoneticPr fontId="15"/>
  </si>
  <si>
    <t>めまい</t>
    <phoneticPr fontId="15"/>
  </si>
  <si>
    <t xml:space="preserve">
 【使用器具】</t>
    <rPh sb="3" eb="5">
      <t>シヨウ</t>
    </rPh>
    <rPh sb="5" eb="7">
      <t>キグ</t>
    </rPh>
    <phoneticPr fontId="15"/>
  </si>
  <si>
    <t>等級 → （</t>
    <rPh sb="0" eb="2">
      <t>トウキュウ</t>
    </rPh>
    <phoneticPr fontId="15"/>
  </si>
  <si>
    <t>（                                            ）</t>
    <phoneticPr fontId="15"/>
  </si>
  <si>
    <t>（                                               ）</t>
    <phoneticPr fontId="15"/>
  </si>
  <si>
    <t>※処方継続を要する薬剤：</t>
  </si>
  <si>
    <t>退院時追加事項：</t>
    <rPh sb="0" eb="3">
      <t>タイインジ</t>
    </rPh>
    <rPh sb="3" eb="5">
      <t>ツイカ</t>
    </rPh>
    <rPh sb="5" eb="7">
      <t>ジコウ</t>
    </rPh>
    <phoneticPr fontId="15"/>
  </si>
  <si>
    <t>●急性期→回復期  　１ｐ～５ｐ</t>
    <rPh sb="1" eb="4">
      <t>キュウセイキ</t>
    </rPh>
    <rPh sb="5" eb="7">
      <t>カイフク</t>
    </rPh>
    <rPh sb="7" eb="8">
      <t>キ</t>
    </rPh>
    <phoneticPr fontId="15"/>
  </si>
  <si>
    <t>●回復期→維持期  　６ｐ～７-(　)ｐ　※７-( )ｐは( )内に継続ﾍﾟｰｼﾞを記載してください。</t>
    <rPh sb="1" eb="3">
      <t>カイフク</t>
    </rPh>
    <rPh sb="3" eb="4">
      <t>キ</t>
    </rPh>
    <rPh sb="5" eb="7">
      <t>イジ</t>
    </rPh>
    <rPh sb="7" eb="8">
      <t>キ</t>
    </rPh>
    <rPh sb="32" eb="33">
      <t>ナイ</t>
    </rPh>
    <rPh sb="34" eb="36">
      <t>ケイゾク</t>
    </rPh>
    <rPh sb="42" eb="44">
      <t>キサイ</t>
    </rPh>
    <phoneticPr fontId="15"/>
  </si>
  <si>
    <t>　【</t>
    <phoneticPr fontId="15"/>
  </si>
  <si>
    <t>薬剤名：</t>
    <rPh sb="0" eb="2">
      <t>ヤクザイ</t>
    </rPh>
    <rPh sb="2" eb="3">
      <t>メイ</t>
    </rPh>
    <phoneticPr fontId="15"/>
  </si>
  <si>
    <t>生活の見守り</t>
    <rPh sb="0" eb="2">
      <t>セイカツ</t>
    </rPh>
    <rPh sb="3" eb="5">
      <t>ミマモ</t>
    </rPh>
    <phoneticPr fontId="15"/>
  </si>
  <si>
    <t>記載日：　　　　年　　月　　日</t>
    <rPh sb="0" eb="2">
      <t>キサイ</t>
    </rPh>
    <rPh sb="2" eb="3">
      <t>ビ</t>
    </rPh>
    <rPh sb="8" eb="9">
      <t>ネン</t>
    </rPh>
    <rPh sb="11" eb="12">
      <t>ガツ</t>
    </rPh>
    <rPh sb="14" eb="15">
      <t>ニチ</t>
    </rPh>
    <phoneticPr fontId="15"/>
  </si>
  <si>
    <t>　　／　　／</t>
    <phoneticPr fontId="15"/>
  </si>
  <si>
    <r>
      <t xml:space="preserve">下記は、診療所の先生方や、看護師・介護士・ケアマネージャー・家族等、診療・看護・介護に関わる方が定期的にご記載ください。 </t>
    </r>
    <r>
      <rPr>
        <sz val="11"/>
        <rFont val="ＭＳ Ｐゴシック"/>
        <family val="3"/>
        <charset val="128"/>
      </rPr>
      <t xml:space="preserve">   </t>
    </r>
    <r>
      <rPr>
        <sz val="11"/>
        <color indexed="10"/>
        <rFont val="ＭＳ Ｐゴシック"/>
        <family val="3"/>
        <charset val="128"/>
      </rPr>
      <t>※２点以上低下は再発の疑い。急性期病院へ相談をしてください。</t>
    </r>
    <rPh sb="0" eb="2">
      <t>カキ</t>
    </rPh>
    <rPh sb="4" eb="7">
      <t>シンリョウジョ</t>
    </rPh>
    <rPh sb="8" eb="11">
      <t>センセイガタ</t>
    </rPh>
    <rPh sb="13" eb="15">
      <t>カンゴ</t>
    </rPh>
    <rPh sb="15" eb="16">
      <t>シ</t>
    </rPh>
    <rPh sb="17" eb="19">
      <t>カイゴ</t>
    </rPh>
    <rPh sb="19" eb="20">
      <t>シ</t>
    </rPh>
    <rPh sb="30" eb="32">
      <t>カゾク</t>
    </rPh>
    <rPh sb="32" eb="33">
      <t>ナド</t>
    </rPh>
    <rPh sb="34" eb="36">
      <t>シンリョウ</t>
    </rPh>
    <rPh sb="37" eb="39">
      <t>カンゴ</t>
    </rPh>
    <rPh sb="40" eb="42">
      <t>カイゴ</t>
    </rPh>
    <rPh sb="43" eb="44">
      <t>カカ</t>
    </rPh>
    <rPh sb="46" eb="47">
      <t>カタ</t>
    </rPh>
    <rPh sb="48" eb="51">
      <t>テイキテキ</t>
    </rPh>
    <rPh sb="53" eb="55">
      <t>キサイ</t>
    </rPh>
    <phoneticPr fontId="15"/>
  </si>
  <si>
    <t>症状や状態で気づいたこと等　　　　　　　※例（食欲不振、便秘、物忘れなど）</t>
    <rPh sb="0" eb="2">
      <t>ショウジョウ</t>
    </rPh>
    <rPh sb="3" eb="5">
      <t>ジョウタイ</t>
    </rPh>
    <rPh sb="6" eb="7">
      <t>キ</t>
    </rPh>
    <rPh sb="12" eb="13">
      <t>ナド</t>
    </rPh>
    <rPh sb="21" eb="22">
      <t>レイ</t>
    </rPh>
    <rPh sb="23" eb="25">
      <t>ショクヨク</t>
    </rPh>
    <rPh sb="25" eb="27">
      <t>フシン</t>
    </rPh>
    <rPh sb="28" eb="30">
      <t>ベンピ</t>
    </rPh>
    <rPh sb="31" eb="33">
      <t>モノワス</t>
    </rPh>
    <phoneticPr fontId="15"/>
  </si>
  <si>
    <t>　　科
                         　　　　　　　　　　　　　　　　　　　　　　　　　　　　　　　　　　　　　　　　　　　　　　　　　　　　　　　　　　　　　　　　　　　先生御侍史        　　　　</t>
    <rPh sb="2" eb="3">
      <t>カ</t>
    </rPh>
    <rPh sb="96" eb="98">
      <t>センセイ</t>
    </rPh>
    <rPh sb="98" eb="99">
      <t>オン</t>
    </rPh>
    <rPh sb="99" eb="101">
      <t>ジシ</t>
    </rPh>
    <phoneticPr fontId="15"/>
  </si>
  <si>
    <t>（　　時　　分）</t>
    <rPh sb="3" eb="4">
      <t>ジ</t>
    </rPh>
    <rPh sb="6" eb="7">
      <t>フン</t>
    </rPh>
    <phoneticPr fontId="15"/>
  </si>
  <si>
    <t>注意すべき行動</t>
    <rPh sb="0" eb="2">
      <t>チュウイ</t>
    </rPh>
    <rPh sb="5" eb="7">
      <t>コウドウ</t>
    </rPh>
    <phoneticPr fontId="15"/>
  </si>
  <si>
    <t>病院名称：</t>
    <rPh sb="0" eb="2">
      <t>ビョウイン</t>
    </rPh>
    <rPh sb="2" eb="4">
      <t>メイショウ</t>
    </rPh>
    <phoneticPr fontId="15"/>
  </si>
  <si>
    <t>　　　　　</t>
  </si>
  <si>
    <t>　　　　</t>
  </si>
  <si>
    <r>
      <t>静岡県西部広域脳卒中地域連携パス 診療情報提供用紙</t>
    </r>
    <r>
      <rPr>
        <b/>
        <sz val="9"/>
        <color indexed="12"/>
        <rFont val="ＭＳ 明朝"/>
        <family val="1"/>
        <charset val="128"/>
      </rPr>
      <t>（急性期病院データ用紙）</t>
    </r>
    <r>
      <rPr>
        <b/>
        <sz val="16"/>
        <rFont val="Century"/>
        <family val="1"/>
      </rPr>
      <t xml:space="preserve">
 </t>
    </r>
    <r>
      <rPr>
        <b/>
        <sz val="16"/>
        <rFont val="ＭＳ 明朝"/>
        <family val="1"/>
        <charset val="128"/>
      </rPr>
      <t>　　</t>
    </r>
    <r>
      <rPr>
        <b/>
        <sz val="12"/>
        <color indexed="10"/>
        <rFont val="ＭＳ 明朝"/>
        <family val="1"/>
        <charset val="128"/>
      </rPr>
      <t xml:space="preserve">急性期病院退院時に作成。転院打診時、及び退院（転医含む）に提出 </t>
    </r>
    <r>
      <rPr>
        <b/>
        <sz val="12"/>
        <color indexed="12"/>
        <rFont val="ＭＳ 明朝"/>
        <family val="1"/>
        <charset val="128"/>
      </rPr>
      <t>入力運用</t>
    </r>
    <rPh sb="5" eb="7">
      <t>コウイキ</t>
    </rPh>
    <rPh sb="26" eb="29">
      <t>キュウセイキ</t>
    </rPh>
    <rPh sb="29" eb="31">
      <t>ビョウイン</t>
    </rPh>
    <rPh sb="34" eb="36">
      <t>ヨウシ</t>
    </rPh>
    <rPh sb="70" eb="72">
      <t>テイシュツ</t>
    </rPh>
    <phoneticPr fontId="15"/>
  </si>
  <si>
    <t>特に注意する症状。 又は、状態　　　　　　※例（脱水、発熱など）　　　　　　　　　</t>
    <rPh sb="0" eb="1">
      <t>トク</t>
    </rPh>
    <rPh sb="2" eb="4">
      <t>チュウイ</t>
    </rPh>
    <rPh sb="6" eb="8">
      <t>ショウジョウ</t>
    </rPh>
    <rPh sb="10" eb="11">
      <t>マタ</t>
    </rPh>
    <rPh sb="13" eb="15">
      <t>ジョウタイ</t>
    </rPh>
    <rPh sb="22" eb="23">
      <t>レイ</t>
    </rPh>
    <rPh sb="24" eb="26">
      <t>ダッスイ</t>
    </rPh>
    <rPh sb="27" eb="29">
      <t>ハツネツ</t>
    </rPh>
    <phoneticPr fontId="15"/>
  </si>
  <si>
    <r>
      <t>　静岡県西部広域脳卒中地域連携パス 診療情報提供用紙</t>
    </r>
    <r>
      <rPr>
        <b/>
        <sz val="12"/>
        <color indexed="12"/>
        <rFont val="ＭＳ 明朝"/>
        <family val="1"/>
        <charset val="128"/>
      </rPr>
      <t>（再発予防ノート）</t>
    </r>
    <r>
      <rPr>
        <b/>
        <sz val="16"/>
        <rFont val="Century"/>
        <family val="1"/>
      </rPr>
      <t xml:space="preserve">
</t>
    </r>
    <r>
      <rPr>
        <b/>
        <sz val="16"/>
        <rFont val="ＭＳ Ｐゴシック"/>
        <family val="3"/>
        <charset val="128"/>
      </rPr>
      <t xml:space="preserve"> </t>
    </r>
    <r>
      <rPr>
        <b/>
        <sz val="11"/>
        <color indexed="10"/>
        <rFont val="ＭＳ Ｐゴシック"/>
        <family val="3"/>
        <charset val="128"/>
      </rPr>
      <t>診療所、施設等へ退院時、「定期フォロー依頼検査」記載後、３部コピーを提出。その後、白紙をコピーし使用。　</t>
    </r>
    <r>
      <rPr>
        <b/>
        <sz val="11"/>
        <color indexed="12"/>
        <rFont val="ＭＳ Ｐゴシック"/>
        <family val="3"/>
        <charset val="128"/>
      </rPr>
      <t>紙運用</t>
    </r>
    <r>
      <rPr>
        <b/>
        <sz val="12"/>
        <color indexed="12"/>
        <rFont val="ＭＳ Ｐゴシック"/>
        <family val="3"/>
        <charset val="128"/>
      </rPr>
      <t>　　　　　　　　　　　　　</t>
    </r>
    <r>
      <rPr>
        <b/>
        <sz val="10"/>
        <color indexed="12"/>
        <rFont val="ＭＳ Ｐゴシック"/>
        <family val="3"/>
        <charset val="128"/>
      </rPr>
      <t>　　　　　　　　　　　　　</t>
    </r>
    <rPh sb="6" eb="8">
      <t>コウイキ</t>
    </rPh>
    <rPh sb="27" eb="29">
      <t>サイハツ</t>
    </rPh>
    <rPh sb="29" eb="31">
      <t>ヨボウ</t>
    </rPh>
    <rPh sb="37" eb="40">
      <t>シンリョウジョ</t>
    </rPh>
    <rPh sb="41" eb="44">
      <t>シセツナド</t>
    </rPh>
    <rPh sb="45" eb="48">
      <t>タイインジ</t>
    </rPh>
    <rPh sb="50" eb="52">
      <t>テイキ</t>
    </rPh>
    <rPh sb="56" eb="58">
      <t>イライ</t>
    </rPh>
    <rPh sb="58" eb="60">
      <t>ケンサ</t>
    </rPh>
    <rPh sb="61" eb="63">
      <t>キサイ</t>
    </rPh>
    <rPh sb="63" eb="64">
      <t>ゴ</t>
    </rPh>
    <rPh sb="66" eb="67">
      <t>ブ</t>
    </rPh>
    <rPh sb="71" eb="73">
      <t>テイシュツ</t>
    </rPh>
    <rPh sb="76" eb="77">
      <t>ゴ</t>
    </rPh>
    <rPh sb="78" eb="80">
      <t>ハクシ</t>
    </rPh>
    <rPh sb="85" eb="87">
      <t>シヨウ</t>
    </rPh>
    <rPh sb="89" eb="90">
      <t>カミ</t>
    </rPh>
    <phoneticPr fontId="15"/>
  </si>
  <si>
    <t>その他：（　　　　　　　　　　　　　　　　　　　　　　　　　　　　　　　　　　　　　　　　　　）</t>
    <rPh sb="2" eb="3">
      <t>タ</t>
    </rPh>
    <phoneticPr fontId="15"/>
  </si>
  <si>
    <t>なし</t>
  </si>
  <si>
    <t>氏名：</t>
    <phoneticPr fontId="15"/>
  </si>
  <si>
    <t>静岡県西部広域脳卒中地域連携診療計画書（地域連携パス）　　　　（急性期 医療者用）　　紙運用</t>
    <phoneticPr fontId="15"/>
  </si>
  <si>
    <r>
      <t>　静岡県西部広域脳卒中地域連携パス</t>
    </r>
    <r>
      <rPr>
        <b/>
        <sz val="16"/>
        <rFont val="Century"/>
        <family val="1"/>
      </rPr>
      <t xml:space="preserve"> </t>
    </r>
    <r>
      <rPr>
        <b/>
        <sz val="16"/>
        <rFont val="ＭＳ 明朝"/>
        <family val="1"/>
        <charset val="128"/>
      </rPr>
      <t>統計用紙</t>
    </r>
    <r>
      <rPr>
        <b/>
        <sz val="14"/>
        <color indexed="12"/>
        <rFont val="ＭＳ 明朝"/>
        <family val="1"/>
        <charset val="128"/>
      </rPr>
      <t>（急性期病院）</t>
    </r>
    <r>
      <rPr>
        <b/>
        <sz val="16"/>
        <rFont val="Century"/>
        <family val="1"/>
      </rPr>
      <t xml:space="preserve">
       </t>
    </r>
    <r>
      <rPr>
        <b/>
        <sz val="11"/>
        <rFont val="ＭＳ 明朝"/>
        <family val="1"/>
        <charset val="128"/>
      </rPr>
      <t>　</t>
    </r>
    <r>
      <rPr>
        <b/>
        <sz val="11"/>
        <color indexed="10"/>
        <rFont val="ＭＳ 明朝"/>
        <family val="1"/>
        <charset val="128"/>
      </rPr>
      <t>急性期病院退院時に作成（予後統計データ）。退院時提出。</t>
    </r>
    <r>
      <rPr>
        <b/>
        <sz val="12"/>
        <color indexed="10"/>
        <rFont val="ＭＳ 明朝"/>
        <family val="1"/>
        <charset val="128"/>
      </rPr>
      <t xml:space="preserve"> </t>
    </r>
    <r>
      <rPr>
        <b/>
        <sz val="12"/>
        <color indexed="12"/>
        <rFont val="ＭＳ 明朝"/>
        <family val="1"/>
        <charset val="128"/>
      </rPr>
      <t>入力運用</t>
    </r>
    <rPh sb="38" eb="41">
      <t>キュウセイキ</t>
    </rPh>
    <rPh sb="41" eb="43">
      <t>ビョウイン</t>
    </rPh>
    <rPh sb="43" eb="46">
      <t>タイインジ</t>
    </rPh>
    <rPh sb="47" eb="49">
      <t>サクセイ</t>
    </rPh>
    <rPh sb="50" eb="52">
      <t>ヨゴ</t>
    </rPh>
    <rPh sb="52" eb="54">
      <t>トウケイ</t>
    </rPh>
    <rPh sb="59" eb="62">
      <t>タイインジ</t>
    </rPh>
    <rPh sb="62" eb="64">
      <t>テイシュツ</t>
    </rPh>
    <phoneticPr fontId="15"/>
  </si>
  <si>
    <t>　</t>
    <phoneticPr fontId="15"/>
  </si>
  <si>
    <t>（西暦）</t>
    <rPh sb="1" eb="3">
      <t>セイレキ</t>
    </rPh>
    <phoneticPr fontId="15"/>
  </si>
  <si>
    <t>(                         )</t>
    <phoneticPr fontId="15"/>
  </si>
  <si>
    <t>年   月   日</t>
    <rPh sb="0" eb="1">
      <t>ネン</t>
    </rPh>
    <rPh sb="4" eb="5">
      <t>ツキ</t>
    </rPh>
    <rPh sb="8" eb="9">
      <t>ヒ</t>
    </rPh>
    <phoneticPr fontId="15"/>
  </si>
  <si>
    <r>
      <t xml:space="preserve">①病院は、注意を要する項目にチェックを入れ、かつ、管理目標値を記載して下さい。　診療所、施設等は、検査値、ＳＮＳ静岡脳卒中機能スケール改定浜松版の記載をお願いします。 </t>
    </r>
    <r>
      <rPr>
        <sz val="11"/>
        <rFont val="ＭＳ Ｐゴシック"/>
        <family val="3"/>
        <charset val="128"/>
      </rPr>
      <t xml:space="preserve">                                                                                                                              ②</t>
    </r>
    <r>
      <rPr>
        <sz val="11"/>
        <rFont val="ＭＳ Ｐゴシック"/>
        <family val="3"/>
        <charset val="128"/>
      </rPr>
      <t>ご家族の方等も、家庭血圧や脈拍、ＳＮＳ静岡脳卒中機能スケール改定浜松版の記載を、月</t>
    </r>
    <r>
      <rPr>
        <sz val="11"/>
        <rFont val="ＭＳ Ｐゴシック"/>
        <family val="3"/>
        <charset val="128"/>
      </rPr>
      <t>1</t>
    </r>
    <r>
      <rPr>
        <sz val="11"/>
        <rFont val="ＭＳ Ｐゴシック"/>
        <family val="3"/>
        <charset val="128"/>
      </rPr>
      <t>回程度お願いします。</t>
    </r>
    <rPh sb="1" eb="3">
      <t>ビョウイン</t>
    </rPh>
    <rPh sb="35" eb="36">
      <t>クダ</t>
    </rPh>
    <rPh sb="40" eb="43">
      <t>シンリョウジョ</t>
    </rPh>
    <rPh sb="44" eb="46">
      <t>シセツ</t>
    </rPh>
    <rPh sb="46" eb="47">
      <t>トウ</t>
    </rPh>
    <rPh sb="49" eb="51">
      <t>ケンサ</t>
    </rPh>
    <rPh sb="51" eb="52">
      <t>チ</t>
    </rPh>
    <rPh sb="67" eb="69">
      <t>カイテイ</t>
    </rPh>
    <rPh sb="69" eb="71">
      <t>ハママツ</t>
    </rPh>
    <rPh sb="71" eb="72">
      <t>バン</t>
    </rPh>
    <rPh sb="73" eb="75">
      <t>キサイ</t>
    </rPh>
    <rPh sb="77" eb="78">
      <t>ネガ</t>
    </rPh>
    <rPh sb="212" eb="214">
      <t>カゾク</t>
    </rPh>
    <rPh sb="215" eb="216">
      <t>カタ</t>
    </rPh>
    <rPh sb="216" eb="217">
      <t>ナド</t>
    </rPh>
    <rPh sb="219" eb="221">
      <t>カテイ</t>
    </rPh>
    <rPh sb="221" eb="223">
      <t>ケツアツ</t>
    </rPh>
    <rPh sb="224" eb="226">
      <t>ミャクハク</t>
    </rPh>
    <rPh sb="230" eb="232">
      <t>シズオカ</t>
    </rPh>
    <rPh sb="232" eb="235">
      <t>ノウソッチュウ</t>
    </rPh>
    <rPh sb="235" eb="237">
      <t>キノウ</t>
    </rPh>
    <rPh sb="257" eb="258">
      <t>ネガ</t>
    </rPh>
    <phoneticPr fontId="15"/>
  </si>
  <si>
    <t xml:space="preserve">  </t>
    <phoneticPr fontId="15"/>
  </si>
  <si>
    <t xml:space="preserve">                                                 </t>
    <phoneticPr fontId="15"/>
  </si>
  <si>
    <t>リハビリ依頼：</t>
    <rPh sb="4" eb="6">
      <t>イライ</t>
    </rPh>
    <phoneticPr fontId="15"/>
  </si>
  <si>
    <t>食事：</t>
    <rPh sb="0" eb="2">
      <t>ショクジ</t>
    </rPh>
    <phoneticPr fontId="15"/>
  </si>
  <si>
    <t>排泄：</t>
    <rPh sb="0" eb="2">
      <t>ハイセツ</t>
    </rPh>
    <phoneticPr fontId="15"/>
  </si>
  <si>
    <t>移乗：</t>
    <rPh sb="0" eb="2">
      <t>イジョウ</t>
    </rPh>
    <phoneticPr fontId="15"/>
  </si>
  <si>
    <t>保清：　</t>
    <rPh sb="0" eb="1">
      <t>タモ</t>
    </rPh>
    <rPh sb="1" eb="2">
      <t>キヨシ</t>
    </rPh>
    <phoneticPr fontId="15"/>
  </si>
  <si>
    <t>意識状態：</t>
    <phoneticPr fontId="15"/>
  </si>
  <si>
    <t>その他（　　　　　　　　　　　　）</t>
    <rPh sb="2" eb="3">
      <t>タ</t>
    </rPh>
    <phoneticPr fontId="15"/>
  </si>
  <si>
    <t>　⇒</t>
    <phoneticPr fontId="15"/>
  </si>
  <si>
    <t>その他（　　　　　　　　　　　　　　）</t>
    <phoneticPr fontId="15"/>
  </si>
  <si>
    <t>　⇒</t>
    <phoneticPr fontId="15"/>
  </si>
  <si>
    <t>　⇒</t>
    <phoneticPr fontId="15"/>
  </si>
  <si>
    <t>　　</t>
    <phoneticPr fontId="15"/>
  </si>
  <si>
    <t>その他（　　　　　　　　　　 　　　　　）</t>
    <rPh sb="2" eb="3">
      <t>タ</t>
    </rPh>
    <phoneticPr fontId="15"/>
  </si>
  <si>
    <t>バリアンス（　　　　　　　　　　　　　　　　　　　　　　　　　　　　　　　　　　　　　　　　　　　　　　　　　　　　　　　　　　　　　　）</t>
    <phoneticPr fontId="15"/>
  </si>
  <si>
    <t>診療所</t>
  </si>
  <si>
    <t>主治医</t>
  </si>
  <si>
    <t>病院名</t>
  </si>
  <si>
    <t>患者の状況</t>
  </si>
  <si>
    <t>０点</t>
  </si>
  <si>
    <t>１点</t>
  </si>
  <si>
    <t>２点</t>
  </si>
  <si>
    <t>受傷前得点</t>
  </si>
  <si>
    <t>退院時得点</t>
  </si>
  <si>
    <t>入院時得点</t>
  </si>
  <si>
    <t>初診時</t>
  </si>
  <si>
    <t>床上安静の指示</t>
  </si>
  <si>
    <t>あり</t>
  </si>
  <si>
    <t>どちらかの手を胸元まで持ち上げられる</t>
  </si>
  <si>
    <t>できる</t>
  </si>
  <si>
    <t>できない</t>
  </si>
  <si>
    <t>寝返り</t>
  </si>
  <si>
    <t>何かにつかまればできる</t>
  </si>
  <si>
    <t>起き上がり</t>
  </si>
  <si>
    <t>座位保持</t>
  </si>
  <si>
    <t>支えがあれば　できる</t>
  </si>
  <si>
    <t>移乗</t>
  </si>
  <si>
    <t>見守り・一部介助が必要</t>
  </si>
  <si>
    <t>移動方法</t>
  </si>
  <si>
    <t>介助を要しない移動</t>
  </si>
  <si>
    <t>介助を要する 移動（搬送含む）</t>
  </si>
  <si>
    <t>口腔清潔</t>
  </si>
  <si>
    <t>食事摂取</t>
  </si>
  <si>
    <t>介助なし</t>
  </si>
  <si>
    <t>一部介助</t>
  </si>
  <si>
    <t>全介助</t>
  </si>
  <si>
    <t>衣服の着脱</t>
  </si>
  <si>
    <t>他者への意思の伝達</t>
  </si>
  <si>
    <t>できる時とできない時がある</t>
  </si>
  <si>
    <t>診療・療養上の指示が通じる</t>
  </si>
  <si>
    <t>はい</t>
  </si>
  <si>
    <t>いいえ</t>
  </si>
  <si>
    <t>危険行動</t>
  </si>
  <si>
    <t>※得点が低いほど、生活自立度が高い</t>
  </si>
  <si>
    <t>記入日（西暦）</t>
  </si>
  <si>
    <t>評価日（西暦）</t>
  </si>
  <si>
    <t>評価者</t>
  </si>
  <si>
    <t>対象疾患　：脳卒中　　（別紙）地域連携診療計画　日常生活機能評価表　紙運用</t>
    <rPh sb="0" eb="2">
      <t>タイショウ</t>
    </rPh>
    <rPh sb="2" eb="4">
      <t>シッカン</t>
    </rPh>
    <rPh sb="6" eb="9">
      <t>ノウソッチュウ</t>
    </rPh>
    <rPh sb="12" eb="14">
      <t>ベッシ</t>
    </rPh>
    <rPh sb="15" eb="17">
      <t>チイキ</t>
    </rPh>
    <rPh sb="17" eb="19">
      <t>レンケイ</t>
    </rPh>
    <rPh sb="19" eb="21">
      <t>シンリョウ</t>
    </rPh>
    <rPh sb="21" eb="23">
      <t>ケイカク</t>
    </rPh>
    <rPh sb="24" eb="26">
      <t>ニチジョウ</t>
    </rPh>
    <rPh sb="26" eb="28">
      <t>セイカツ</t>
    </rPh>
    <rPh sb="28" eb="30">
      <t>キノウ</t>
    </rPh>
    <rPh sb="30" eb="32">
      <t>ヒョウカ</t>
    </rPh>
    <rPh sb="32" eb="33">
      <t>ヒョウ</t>
    </rPh>
    <rPh sb="34" eb="35">
      <t>カミ</t>
    </rPh>
    <rPh sb="35" eb="37">
      <t>ウンヨウ</t>
    </rPh>
    <phoneticPr fontId="15"/>
  </si>
  <si>
    <t>　　※地域連携パスで転院の場合、必ず使用すること。</t>
    <rPh sb="3" eb="5">
      <t>チイキ</t>
    </rPh>
    <rPh sb="5" eb="7">
      <t>レンケイ</t>
    </rPh>
    <rPh sb="10" eb="12">
      <t>テンイン</t>
    </rPh>
    <rPh sb="13" eb="15">
      <t>バアイ</t>
    </rPh>
    <rPh sb="16" eb="17">
      <t>カナラ</t>
    </rPh>
    <rPh sb="18" eb="20">
      <t>シヨウ</t>
    </rPh>
    <phoneticPr fontId="15"/>
  </si>
  <si>
    <t>合計得点　　　　　　　　　　　点</t>
    <phoneticPr fontId="15"/>
  </si>
  <si>
    <t>患者氏名</t>
    <phoneticPr fontId="15"/>
  </si>
  <si>
    <t>様</t>
    <phoneticPr fontId="15"/>
  </si>
  <si>
    <t>主治医</t>
    <phoneticPr fontId="15"/>
  </si>
  <si>
    <t>医療機関名：</t>
    <phoneticPr fontId="15"/>
  </si>
  <si>
    <t>病院名　　　　</t>
    <phoneticPr fontId="15"/>
  </si>
  <si>
    <t>連携保険医療機 （患者ID　　　　       　　　　　）</t>
    <phoneticPr fontId="15"/>
  </si>
  <si>
    <t xml:space="preserve">  　　　　年  　　　月 　　　　日　　</t>
    <phoneticPr fontId="15"/>
  </si>
  <si>
    <t xml:space="preserve">  　　　　年  　　　 月 　　　　 日　　</t>
    <phoneticPr fontId="15"/>
  </si>
  <si>
    <t>合計得点　　　　　　　　　点</t>
    <phoneticPr fontId="15"/>
  </si>
  <si>
    <t xml:space="preserve">  採血</t>
    <rPh sb="2" eb="4">
      <t>サイケツ</t>
    </rPh>
    <phoneticPr fontId="15"/>
  </si>
  <si>
    <t xml:space="preserve">  頭部ＣＴ・ＭＲＩ</t>
    <rPh sb="2" eb="4">
      <t>トウブ</t>
    </rPh>
    <phoneticPr fontId="15"/>
  </si>
  <si>
    <t xml:space="preserve">  頸部血管エコー</t>
    <rPh sb="2" eb="4">
      <t>ケイブ</t>
    </rPh>
    <rPh sb="4" eb="6">
      <t>ケッカン</t>
    </rPh>
    <phoneticPr fontId="15"/>
  </si>
  <si>
    <t xml:space="preserve">  胸部Ｘ－Ｐ</t>
    <rPh sb="2" eb="4">
      <t>キョウブ</t>
    </rPh>
    <phoneticPr fontId="15"/>
  </si>
  <si>
    <t xml:space="preserve">  ＥＣＧ</t>
    <phoneticPr fontId="15"/>
  </si>
  <si>
    <t xml:space="preserve">  ＰＴ－ＩＮＲ（　　　　　     　）</t>
    <phoneticPr fontId="15"/>
  </si>
  <si>
    <t xml:space="preserve">  脳血管撮影</t>
    <phoneticPr fontId="15"/>
  </si>
  <si>
    <t xml:space="preserve">  その他（　　　　　　　　　　　　）</t>
    <rPh sb="4" eb="5">
      <t>タ</t>
    </rPh>
    <phoneticPr fontId="15"/>
  </si>
  <si>
    <t xml:space="preserve">   使用( 　　　　 )</t>
    <rPh sb="3" eb="5">
      <t>シヨウ</t>
    </rPh>
    <phoneticPr fontId="15"/>
  </si>
  <si>
    <t xml:space="preserve">      (　　　　)</t>
    <phoneticPr fontId="15"/>
  </si>
  <si>
    <t>静岡県西部広域脳卒中地域連携パス運用検討会(2010.6.25改定）</t>
    <phoneticPr fontId="15"/>
  </si>
  <si>
    <t>静岡県西部広域脳卒中地域連携パス運用検討会(2010.6.25改定）</t>
    <rPh sb="0" eb="2">
      <t>シズオカ</t>
    </rPh>
    <rPh sb="2" eb="3">
      <t>ケン</t>
    </rPh>
    <rPh sb="3" eb="5">
      <t>セイブ</t>
    </rPh>
    <rPh sb="5" eb="7">
      <t>コウイキ</t>
    </rPh>
    <rPh sb="7" eb="10">
      <t>ノウソッチュウ</t>
    </rPh>
    <rPh sb="10" eb="12">
      <t>チイキ</t>
    </rPh>
    <rPh sb="12" eb="14">
      <t>レンケイ</t>
    </rPh>
    <rPh sb="16" eb="18">
      <t>ウンヨウ</t>
    </rPh>
    <rPh sb="18" eb="21">
      <t>ケントウカイ</t>
    </rPh>
    <phoneticPr fontId="15"/>
  </si>
  <si>
    <t>静岡県西部広域脳卒中地域連携パス運用検討会（2010/6/25改定）</t>
    <rPh sb="0" eb="3">
      <t>シズオカケン</t>
    </rPh>
    <rPh sb="3" eb="5">
      <t>セイブ</t>
    </rPh>
    <rPh sb="5" eb="7">
      <t>コウイキ</t>
    </rPh>
    <rPh sb="7" eb="10">
      <t>ノウソッチュウ</t>
    </rPh>
    <rPh sb="10" eb="12">
      <t>チイキ</t>
    </rPh>
    <rPh sb="12" eb="14">
      <t>レンケイ</t>
    </rPh>
    <rPh sb="16" eb="18">
      <t>ウンヨウ</t>
    </rPh>
    <rPh sb="18" eb="20">
      <t>ケントウ</t>
    </rPh>
    <rPh sb="20" eb="21">
      <t>カイ</t>
    </rPh>
    <rPh sb="31" eb="33">
      <t>カイテイ</t>
    </rPh>
    <phoneticPr fontId="15"/>
  </si>
  <si>
    <r>
      <t>静岡県西部広域脳卒中地域連携診療計画書（地域連携パス）　　　　（回復期リハ 医療者用）　　</t>
    </r>
    <r>
      <rPr>
        <sz val="10"/>
        <rFont val="ＭＳ Ｐゴシック"/>
        <family val="3"/>
        <charset val="128"/>
      </rPr>
      <t>紙運用</t>
    </r>
    <rPh sb="0" eb="3">
      <t>シズオカケン</t>
    </rPh>
    <rPh sb="3" eb="5">
      <t>セイブ</t>
    </rPh>
    <rPh sb="5" eb="7">
      <t>コウイキ</t>
    </rPh>
    <rPh sb="7" eb="10">
      <t>ノウソッチュウ</t>
    </rPh>
    <rPh sb="10" eb="12">
      <t>チイキ</t>
    </rPh>
    <rPh sb="12" eb="14">
      <t>レンケイ</t>
    </rPh>
    <rPh sb="14" eb="16">
      <t>シンリョウ</t>
    </rPh>
    <rPh sb="16" eb="19">
      <t>ケイカクショ</t>
    </rPh>
    <rPh sb="20" eb="22">
      <t>チイキ</t>
    </rPh>
    <rPh sb="22" eb="24">
      <t>レンケイ</t>
    </rPh>
    <rPh sb="32" eb="34">
      <t>カイフク</t>
    </rPh>
    <rPh sb="34" eb="35">
      <t>キ</t>
    </rPh>
    <rPh sb="45" eb="46">
      <t>カミ</t>
    </rPh>
    <rPh sb="46" eb="48">
      <t>ウンヨウ</t>
    </rPh>
    <phoneticPr fontId="15"/>
  </si>
  <si>
    <t>（氏名）</t>
    <phoneticPr fontId="15"/>
  </si>
  <si>
    <r>
      <t>（西暦）</t>
    </r>
    <r>
      <rPr>
        <sz val="11"/>
        <rFont val="ＭＳ Ｐゴシック"/>
        <family val="3"/>
        <charset val="128"/>
      </rPr>
      <t>　　　　　　　　年　　　　月　　　　日　　～　　　　　　　　　年　　　　月　　　　日　　</t>
    </r>
    <rPh sb="1" eb="3">
      <t>セイレキ</t>
    </rPh>
    <phoneticPr fontId="15"/>
  </si>
  <si>
    <t>入院中（概ね1ヶ月～6ヶ月）</t>
    <rPh sb="0" eb="3">
      <t>ニュウインチュウ</t>
    </rPh>
    <rPh sb="4" eb="5">
      <t>オオム</t>
    </rPh>
    <rPh sb="8" eb="9">
      <t>ゲツ</t>
    </rPh>
    <rPh sb="12" eb="13">
      <t>ゲツ</t>
    </rPh>
    <phoneticPr fontId="15"/>
  </si>
  <si>
    <t>□採血</t>
    <rPh sb="1" eb="3">
      <t>サイケツ</t>
    </rPh>
    <phoneticPr fontId="15"/>
  </si>
  <si>
    <t>□頭部ＣＴ・ＭＲＩ</t>
    <rPh sb="1" eb="3">
      <t>トウブ</t>
    </rPh>
    <phoneticPr fontId="15"/>
  </si>
  <si>
    <t>□ＰＴ－ＩＮＲ（　　　　　　）</t>
    <phoneticPr fontId="15"/>
  </si>
  <si>
    <t>□胸部Ｘ－Ｐ</t>
    <rPh sb="1" eb="3">
      <t>キョウブ</t>
    </rPh>
    <phoneticPr fontId="15"/>
  </si>
  <si>
    <t>□ＥＣＧ</t>
    <phoneticPr fontId="15"/>
  </si>
  <si>
    <t>□ＰＴ－ＩＮＲ（　　　　　　）</t>
    <phoneticPr fontId="15"/>
  </si>
  <si>
    <t>□内服管理訓練</t>
    <rPh sb="1" eb="3">
      <t>ナイフク</t>
    </rPh>
    <rPh sb="3" eb="5">
      <t>カンリ</t>
    </rPh>
    <rPh sb="5" eb="7">
      <t>クンレン</t>
    </rPh>
    <phoneticPr fontId="15"/>
  </si>
  <si>
    <t>□ＰＴ－ＩＮＲ　目標：</t>
    <rPh sb="8" eb="10">
      <t>モクヒョウ</t>
    </rPh>
    <phoneticPr fontId="15"/>
  </si>
  <si>
    <t>□降圧薬　目標：</t>
    <rPh sb="1" eb="3">
      <t>コウアツ</t>
    </rPh>
    <rPh sb="3" eb="4">
      <t>クスリ</t>
    </rPh>
    <rPh sb="5" eb="7">
      <t>モクヒョウ</t>
    </rPh>
    <phoneticPr fontId="15"/>
  </si>
  <si>
    <t>□シャント圧（　　　　　　　　）</t>
    <rPh sb="5" eb="6">
      <t>アツ</t>
    </rPh>
    <phoneticPr fontId="15"/>
  </si>
  <si>
    <t>□合併症の治療終了</t>
    <rPh sb="1" eb="4">
      <t>ガッペイショウ</t>
    </rPh>
    <rPh sb="5" eb="7">
      <t>チリョウ</t>
    </rPh>
    <rPh sb="7" eb="9">
      <t>シュウリョウ</t>
    </rPh>
    <phoneticPr fontId="15"/>
  </si>
  <si>
    <t>□弾性ストッキング離脱　次期指示：</t>
    <rPh sb="1" eb="3">
      <t>ダンセイ</t>
    </rPh>
    <rPh sb="9" eb="11">
      <t>リダツ</t>
    </rPh>
    <rPh sb="12" eb="14">
      <t>ジキ</t>
    </rPh>
    <rPh sb="14" eb="16">
      <t>シジ</t>
    </rPh>
    <phoneticPr fontId="15"/>
  </si>
  <si>
    <t>□気管切開管理指示：</t>
    <rPh sb="1" eb="3">
      <t>キカン</t>
    </rPh>
    <rPh sb="3" eb="5">
      <t>セッカイ</t>
    </rPh>
    <rPh sb="5" eb="7">
      <t>カンリ</t>
    </rPh>
    <rPh sb="7" eb="9">
      <t>シジ</t>
    </rPh>
    <phoneticPr fontId="15"/>
  </si>
  <si>
    <t>□スキンケア・PEG・STOMA管理</t>
    <rPh sb="16" eb="18">
      <t>カンリ</t>
    </rPh>
    <phoneticPr fontId="15"/>
  </si>
  <si>
    <t>リハビリ</t>
    <phoneticPr fontId="15"/>
  </si>
  <si>
    <t>□リハビリ依頼</t>
    <rPh sb="5" eb="7">
      <t>イライ</t>
    </rPh>
    <phoneticPr fontId="15"/>
  </si>
  <si>
    <t>□ＰＴ（　　　　　　　）　□ＯＴ（　　　　　　　）　□ＳＴ（　　　　　　　　）</t>
    <phoneticPr fontId="15"/>
  </si>
  <si>
    <t>□1ヶ月以内コース　（参考：BI 85-100、FIM 110-125）</t>
    <rPh sb="3" eb="4">
      <t>ゲツ</t>
    </rPh>
    <rPh sb="4" eb="6">
      <t>イナイ</t>
    </rPh>
    <phoneticPr fontId="15"/>
  </si>
  <si>
    <t>　□在宅訓練　□病棟内歩行自立　□ＡＤＬ訓練　□Ｉ－ＡＤＬ訓練　□退院</t>
    <rPh sb="2" eb="4">
      <t>ザイタク</t>
    </rPh>
    <rPh sb="4" eb="6">
      <t>クンレン</t>
    </rPh>
    <rPh sb="33" eb="35">
      <t>タイイン</t>
    </rPh>
    <phoneticPr fontId="15"/>
  </si>
  <si>
    <t>□3ヶ月以内コース　（参考：BI 55-80、FIM 80-109）</t>
    <rPh sb="3" eb="4">
      <t>ゲツ</t>
    </rPh>
    <rPh sb="4" eb="6">
      <t>イナイ</t>
    </rPh>
    <phoneticPr fontId="15"/>
  </si>
  <si>
    <t>　□病棟内車椅子自立　□ＡＤＬ訓練　□病棟内歩行自立　□在宅訓練　　□Ｉ－ＡＤＬ訓練　□退院</t>
    <phoneticPr fontId="15"/>
  </si>
  <si>
    <t>□6ヶ月以内コース　（参考：BI 0-50、FIM 18-79）</t>
    <rPh sb="3" eb="4">
      <t>ゲツ</t>
    </rPh>
    <rPh sb="4" eb="6">
      <t>イナイ</t>
    </rPh>
    <phoneticPr fontId="15"/>
  </si>
  <si>
    <t>　□全介助～要多介助　□坐位訓練　□要多介助～要少介護　□起立訓練　□要少介護　□車椅子移動訓練</t>
    <phoneticPr fontId="15"/>
  </si>
  <si>
    <t>　□ケアコース選択・説明　□標準ケアコース（BI 25以上）□重症ケアコース　（BI 0-20以上）</t>
    <rPh sb="7" eb="9">
      <t>センタク</t>
    </rPh>
    <rPh sb="10" eb="12">
      <t>セツメイ</t>
    </rPh>
    <phoneticPr fontId="15"/>
  </si>
  <si>
    <t>患者状態</t>
    <rPh sb="0" eb="2">
      <t>カンジャ</t>
    </rPh>
    <rPh sb="2" eb="4">
      <t>ジョウタイ</t>
    </rPh>
    <phoneticPr fontId="15"/>
  </si>
  <si>
    <t>□意識障害</t>
    <rPh sb="1" eb="3">
      <t>イシキ</t>
    </rPh>
    <rPh sb="3" eb="5">
      <t>ショウガイ</t>
    </rPh>
    <phoneticPr fontId="15"/>
  </si>
  <si>
    <t>□高次脳機能障害（失語症など）</t>
    <rPh sb="1" eb="3">
      <t>コウジ</t>
    </rPh>
    <rPh sb="3" eb="6">
      <t>ノウキノウ</t>
    </rPh>
    <rPh sb="6" eb="8">
      <t>ショウガイ</t>
    </rPh>
    <rPh sb="9" eb="12">
      <t>シツゴショウ</t>
    </rPh>
    <phoneticPr fontId="15"/>
  </si>
  <si>
    <t>□排泄（□排泄訓練、□導尿管理、□尿管管理）</t>
    <rPh sb="1" eb="3">
      <t>ハイセツ</t>
    </rPh>
    <rPh sb="5" eb="7">
      <t>ハイセツ</t>
    </rPh>
    <rPh sb="7" eb="9">
      <t>クンレン</t>
    </rPh>
    <rPh sb="11" eb="13">
      <t>ドウニョウ</t>
    </rPh>
    <rPh sb="13" eb="15">
      <t>カンリ</t>
    </rPh>
    <rPh sb="17" eb="19">
      <t>ニョウカン</t>
    </rPh>
    <rPh sb="19" eb="21">
      <t>カンリ</t>
    </rPh>
    <phoneticPr fontId="15"/>
  </si>
  <si>
    <t>□清拭　□入浴訓練</t>
    <rPh sb="1" eb="3">
      <t>セイシキ</t>
    </rPh>
    <rPh sb="5" eb="7">
      <t>ニュウヨク</t>
    </rPh>
    <rPh sb="7" eb="9">
      <t>クンレン</t>
    </rPh>
    <phoneticPr fontId="15"/>
  </si>
  <si>
    <t>□嚥下障害・嚥下評価・嚥下造影結果、嚥下訓練</t>
    <rPh sb="1" eb="3">
      <t>エンゲ</t>
    </rPh>
    <rPh sb="3" eb="5">
      <t>ショウガイ</t>
    </rPh>
    <rPh sb="6" eb="8">
      <t>エンゲ</t>
    </rPh>
    <rPh sb="8" eb="10">
      <t>ヒョウカ</t>
    </rPh>
    <rPh sb="11" eb="13">
      <t>エンゲ</t>
    </rPh>
    <rPh sb="13" eb="15">
      <t>ゾウエイ</t>
    </rPh>
    <rPh sb="15" eb="17">
      <t>ケッカ</t>
    </rPh>
    <rPh sb="18" eb="20">
      <t>エンゲ</t>
    </rPh>
    <rPh sb="20" eb="22">
      <t>クンレン</t>
    </rPh>
    <phoneticPr fontId="15"/>
  </si>
  <si>
    <t>□経口摂取（治療食・形態･介助）　　□経腸栄養　　　□飲水・食塩制限</t>
    <rPh sb="1" eb="3">
      <t>ケイコウ</t>
    </rPh>
    <rPh sb="3" eb="5">
      <t>セッシュ</t>
    </rPh>
    <rPh sb="6" eb="9">
      <t>チリョウショク</t>
    </rPh>
    <rPh sb="10" eb="12">
      <t>ケイタイ</t>
    </rPh>
    <rPh sb="13" eb="15">
      <t>カイジョ</t>
    </rPh>
    <phoneticPr fontId="15"/>
  </si>
  <si>
    <t>□リハカンファレンス</t>
    <phoneticPr fontId="15"/>
  </si>
  <si>
    <t>□介護保険の説明</t>
    <rPh sb="1" eb="3">
      <t>カイゴ</t>
    </rPh>
    <rPh sb="3" eb="5">
      <t>ホケン</t>
    </rPh>
    <rPh sb="6" eb="8">
      <t>セツメイ</t>
    </rPh>
    <phoneticPr fontId="15"/>
  </si>
  <si>
    <t>□転院</t>
    <rPh sb="1" eb="3">
      <t>テンイン</t>
    </rPh>
    <phoneticPr fontId="15"/>
  </si>
  <si>
    <t>□リハコース選択・説明</t>
    <phoneticPr fontId="15"/>
  </si>
  <si>
    <t>□介護保険の申請　　　□身障手帳の申請</t>
    <rPh sb="1" eb="3">
      <t>カイゴ</t>
    </rPh>
    <rPh sb="3" eb="5">
      <t>ホケン</t>
    </rPh>
    <rPh sb="6" eb="8">
      <t>シンセイ</t>
    </rPh>
    <rPh sb="12" eb="14">
      <t>シンショウ</t>
    </rPh>
    <rPh sb="14" eb="16">
      <t>テチョウ</t>
    </rPh>
    <rPh sb="17" eb="19">
      <t>シンセイ</t>
    </rPh>
    <phoneticPr fontId="15"/>
  </si>
  <si>
    <t>　　（　　　　　　　　　　　　）</t>
    <phoneticPr fontId="15"/>
  </si>
  <si>
    <t>□主治医説明（病状など）</t>
    <rPh sb="1" eb="4">
      <t>シュジイ</t>
    </rPh>
    <rPh sb="4" eb="6">
      <t>セツメイ</t>
    </rPh>
    <rPh sb="7" eb="9">
      <t>ビョウジョウ</t>
    </rPh>
    <phoneticPr fontId="15"/>
  </si>
  <si>
    <t>□ケアマネ決定　　□ケアプラン決定</t>
    <phoneticPr fontId="15"/>
  </si>
  <si>
    <t>□退院</t>
    <rPh sb="1" eb="3">
      <t>タイイン</t>
    </rPh>
    <phoneticPr fontId="15"/>
  </si>
  <si>
    <t>連携業務</t>
    <rPh sb="0" eb="2">
      <t>レンケイ</t>
    </rPh>
    <rPh sb="2" eb="4">
      <t>ギョウム</t>
    </rPh>
    <phoneticPr fontId="15"/>
  </si>
  <si>
    <t>□在宅意思確認</t>
    <rPh sb="1" eb="3">
      <t>ザイタク</t>
    </rPh>
    <rPh sb="3" eb="5">
      <t>イシ</t>
    </rPh>
    <rPh sb="5" eb="7">
      <t>カクニン</t>
    </rPh>
    <phoneticPr fontId="15"/>
  </si>
  <si>
    <t>□家屋調査　　□家屋改修</t>
    <phoneticPr fontId="15"/>
  </si>
  <si>
    <t>　　（　　　　　　　　　　　　）</t>
    <phoneticPr fontId="15"/>
  </si>
  <si>
    <t>□地域連携パス説明</t>
    <rPh sb="1" eb="3">
      <t>チイキ</t>
    </rPh>
    <rPh sb="3" eb="5">
      <t>レンケイ</t>
    </rPh>
    <rPh sb="7" eb="9">
      <t>セツメイ</t>
    </rPh>
    <phoneticPr fontId="15"/>
  </si>
  <si>
    <t>□介護指導　　□在宅の確認</t>
    <phoneticPr fontId="15"/>
  </si>
  <si>
    <t>□退院時：日常生活機能評価</t>
    <rPh sb="1" eb="4">
      <t>タイインジ</t>
    </rPh>
    <rPh sb="5" eb="7">
      <t>ニチジョウ</t>
    </rPh>
    <rPh sb="7" eb="9">
      <t>セイカツ</t>
    </rPh>
    <rPh sb="9" eb="11">
      <t>キノウ</t>
    </rPh>
    <rPh sb="11" eb="13">
      <t>ヒョウカ</t>
    </rPh>
    <phoneticPr fontId="15"/>
  </si>
  <si>
    <t>□入院時：日常生活機能評価</t>
    <rPh sb="1" eb="3">
      <t>ニュウイン</t>
    </rPh>
    <rPh sb="3" eb="4">
      <t>ジ</t>
    </rPh>
    <rPh sb="5" eb="7">
      <t>ニチジョウ</t>
    </rPh>
    <rPh sb="7" eb="9">
      <t>セイカツ</t>
    </rPh>
    <rPh sb="9" eb="11">
      <t>キノウ</t>
    </rPh>
    <rPh sb="11" eb="13">
      <t>ヒョウカ</t>
    </rPh>
    <phoneticPr fontId="15"/>
  </si>
  <si>
    <t>□サービス担当者会議　　□認定調査</t>
    <rPh sb="5" eb="8">
      <t>タントウシャ</t>
    </rPh>
    <rPh sb="8" eb="10">
      <t>カイギ</t>
    </rPh>
    <phoneticPr fontId="15"/>
  </si>
  <si>
    <t>□日常生活機能評価表、</t>
    <rPh sb="1" eb="3">
      <t>ニチジョウ</t>
    </rPh>
    <rPh sb="3" eb="5">
      <t>セイカツ</t>
    </rPh>
    <rPh sb="5" eb="7">
      <t>キノウ</t>
    </rPh>
    <rPh sb="7" eb="9">
      <t>ヒョウカ</t>
    </rPh>
    <rPh sb="9" eb="10">
      <t>ヒョウ</t>
    </rPh>
    <phoneticPr fontId="15"/>
  </si>
  <si>
    <t>□入院時ｍＲｓ確認</t>
    <rPh sb="1" eb="4">
      <t>ニュウインジ</t>
    </rPh>
    <rPh sb="7" eb="9">
      <t>カクニン</t>
    </rPh>
    <phoneticPr fontId="15"/>
  </si>
  <si>
    <t>□転院情報書　　□転院説明</t>
    <rPh sb="1" eb="3">
      <t>テンイン</t>
    </rPh>
    <rPh sb="3" eb="5">
      <t>ジョウホウ</t>
    </rPh>
    <rPh sb="5" eb="6">
      <t>ショ</t>
    </rPh>
    <phoneticPr fontId="15"/>
  </si>
  <si>
    <t>　　　　　　退院療養計画書を連携先へ郵送</t>
    <rPh sb="6" eb="8">
      <t>タイイン</t>
    </rPh>
    <rPh sb="8" eb="10">
      <t>リョウヨウ</t>
    </rPh>
    <rPh sb="10" eb="13">
      <t>ケイカクショ</t>
    </rPh>
    <rPh sb="14" eb="16">
      <t>レンケイ</t>
    </rPh>
    <rPh sb="16" eb="17">
      <t>サキ</t>
    </rPh>
    <rPh sb="18" eb="20">
      <t>ユウソウ</t>
    </rPh>
    <phoneticPr fontId="15"/>
  </si>
  <si>
    <t>□ＢＩ確認</t>
    <rPh sb="3" eb="5">
      <t>カクニン</t>
    </rPh>
    <phoneticPr fontId="15"/>
  </si>
  <si>
    <t>□リハカンファレンス</t>
    <phoneticPr fontId="15"/>
  </si>
  <si>
    <t>□服薬指導　　　　□栄養指導　　□退院前訪問指導</t>
    <rPh sb="1" eb="3">
      <t>フクヤク</t>
    </rPh>
    <rPh sb="3" eb="5">
      <t>シドウ</t>
    </rPh>
    <rPh sb="17" eb="19">
      <t>タイイン</t>
    </rPh>
    <rPh sb="19" eb="20">
      <t>マエ</t>
    </rPh>
    <rPh sb="20" eb="22">
      <t>ホウモン</t>
    </rPh>
    <rPh sb="22" eb="24">
      <t>シドウ</t>
    </rPh>
    <phoneticPr fontId="15"/>
  </si>
  <si>
    <t>□使用（　　　　　　　　　）　　　□なし</t>
    <rPh sb="1" eb="3">
      <t>シヨウ</t>
    </rPh>
    <phoneticPr fontId="15"/>
  </si>
  <si>
    <t>バリアンス</t>
    <phoneticPr fontId="15"/>
  </si>
  <si>
    <t>□（　　　　　　　　　　　　　　　　　　　）</t>
    <phoneticPr fontId="15"/>
  </si>
  <si>
    <r>
      <t>静岡県西部広域脳卒中地域連携パス 診療情報提供用紙</t>
    </r>
    <r>
      <rPr>
        <b/>
        <sz val="16"/>
        <rFont val="ＭＳ ゴシック"/>
        <family val="3"/>
        <charset val="128"/>
      </rPr>
      <t>(中間医療施設 紹介状)　</t>
    </r>
    <r>
      <rPr>
        <sz val="14"/>
        <rFont val="ＭＳ ゴシック"/>
        <family val="3"/>
        <charset val="128"/>
      </rPr>
      <t>　</t>
    </r>
    <r>
      <rPr>
        <sz val="12"/>
        <rFont val="ＭＳ ゴシック"/>
        <family val="3"/>
        <charset val="128"/>
      </rPr>
      <t>　　　　　　　　　　　</t>
    </r>
    <r>
      <rPr>
        <b/>
        <sz val="12"/>
        <color indexed="10"/>
        <rFont val="ＭＳ ゴシック"/>
        <family val="3"/>
        <charset val="128"/>
      </rPr>
      <t>回復期病院から診療所・療養型病院・施設等へ転院する場合に使用</t>
    </r>
    <rPh sb="5" eb="7">
      <t>コウイキ</t>
    </rPh>
    <rPh sb="26" eb="28">
      <t>チュウカン</t>
    </rPh>
    <rPh sb="28" eb="30">
      <t>イリョウ</t>
    </rPh>
    <rPh sb="30" eb="32">
      <t>シセツ</t>
    </rPh>
    <rPh sb="57" eb="60">
      <t>シンリョウジョ</t>
    </rPh>
    <rPh sb="61" eb="64">
      <t>リョウヨウガタ</t>
    </rPh>
    <rPh sb="64" eb="66">
      <t>ビョウイン</t>
    </rPh>
    <rPh sb="69" eb="70">
      <t>ナド</t>
    </rPh>
    <rPh sb="71" eb="73">
      <t>テンイン</t>
    </rPh>
    <rPh sb="75" eb="77">
      <t>バアイ</t>
    </rPh>
    <rPh sb="78" eb="80">
      <t>シヨウ</t>
    </rPh>
    <phoneticPr fontId="15"/>
  </si>
  <si>
    <t>転退院基準</t>
    <rPh sb="0" eb="1">
      <t>テン</t>
    </rPh>
    <rPh sb="1" eb="3">
      <t>タイイン</t>
    </rPh>
    <rPh sb="3" eb="5">
      <t>キジュン</t>
    </rPh>
    <phoneticPr fontId="15"/>
  </si>
  <si>
    <t>（発症時年齢）</t>
    <rPh sb="1" eb="3">
      <t>ハッショウ</t>
    </rPh>
    <rPh sb="3" eb="4">
      <t>ジ</t>
    </rPh>
    <rPh sb="4" eb="6">
      <t>ネンレイ</t>
    </rPh>
    <phoneticPr fontId="15"/>
  </si>
  <si>
    <t>歳  性別：</t>
    <rPh sb="0" eb="1">
      <t>サイ</t>
    </rPh>
    <rPh sb="3" eb="5">
      <t>セイベツ</t>
    </rPh>
    <phoneticPr fontId="15"/>
  </si>
  <si>
    <t>記載日：</t>
    <rPh sb="0" eb="2">
      <t>キサイ</t>
    </rPh>
    <rPh sb="2" eb="3">
      <t>ビ</t>
    </rPh>
    <phoneticPr fontId="15"/>
  </si>
  <si>
    <t>年　　月　　日</t>
    <rPh sb="0" eb="1">
      <t>ネン</t>
    </rPh>
    <rPh sb="3" eb="4">
      <t>ツキ</t>
    </rPh>
    <rPh sb="6" eb="7">
      <t>ヒ</t>
    </rPh>
    <phoneticPr fontId="15"/>
  </si>
  <si>
    <t>　病院・医院</t>
    <rPh sb="1" eb="3">
      <t>ビョウイン</t>
    </rPh>
    <rPh sb="4" eb="6">
      <t>イイン</t>
    </rPh>
    <phoneticPr fontId="15"/>
  </si>
  <si>
    <t>病院</t>
    <rPh sb="0" eb="2">
      <t>ビョウイン</t>
    </rPh>
    <phoneticPr fontId="15"/>
  </si>
  <si>
    <t>科</t>
    <rPh sb="0" eb="1">
      <t>カ</t>
    </rPh>
    <phoneticPr fontId="15"/>
  </si>
  <si>
    <t>先生御侍史</t>
    <rPh sb="2" eb="3">
      <t>オン</t>
    </rPh>
    <phoneticPr fontId="15"/>
  </si>
  <si>
    <t>医師</t>
    <rPh sb="0" eb="2">
      <t>イシ</t>
    </rPh>
    <phoneticPr fontId="15"/>
  </si>
  <si>
    <t>退院･転院基準（退院時必須）</t>
    <phoneticPr fontId="15"/>
  </si>
  <si>
    <t>＜診断＞　
１）
２）
３）
４）</t>
    <rPh sb="1" eb="3">
      <t>シンダン</t>
    </rPh>
    <phoneticPr fontId="15"/>
  </si>
  <si>
    <t xml:space="preserve">＜治療経過＞
　お世話になります。急性期病院までの病歴や経過などは、前医の記録をご参照下さい。
　以下に当院での治療経過などを記載します。よろしくお願い申し上げます。
</t>
    <rPh sb="1" eb="3">
      <t>チリョウ</t>
    </rPh>
    <rPh sb="3" eb="5">
      <t>ケイカ</t>
    </rPh>
    <rPh sb="9" eb="11">
      <t>セワ</t>
    </rPh>
    <rPh sb="17" eb="20">
      <t>キュウセイキ</t>
    </rPh>
    <rPh sb="20" eb="22">
      <t>ビョウイン</t>
    </rPh>
    <rPh sb="25" eb="27">
      <t>ビョウレキ</t>
    </rPh>
    <rPh sb="28" eb="30">
      <t>ケイカ</t>
    </rPh>
    <rPh sb="34" eb="35">
      <t>マエ</t>
    </rPh>
    <rPh sb="35" eb="36">
      <t>イ</t>
    </rPh>
    <rPh sb="37" eb="39">
      <t>キロク</t>
    </rPh>
    <rPh sb="41" eb="43">
      <t>サンショウ</t>
    </rPh>
    <rPh sb="43" eb="44">
      <t>クダ</t>
    </rPh>
    <rPh sb="52" eb="54">
      <t>トウイン</t>
    </rPh>
    <rPh sb="56" eb="58">
      <t>チリョウ</t>
    </rPh>
    <rPh sb="58" eb="60">
      <t>ケイカ</t>
    </rPh>
    <rPh sb="63" eb="65">
      <t>キサイ</t>
    </rPh>
    <rPh sb="76" eb="77">
      <t>モウ</t>
    </rPh>
    <rPh sb="78" eb="79">
      <t>ア</t>
    </rPh>
    <phoneticPr fontId="15"/>
  </si>
  <si>
    <t>＜退院処方＞　</t>
    <rPh sb="1" eb="3">
      <t>タイイン</t>
    </rPh>
    <rPh sb="3" eb="5">
      <t>ショホウ</t>
    </rPh>
    <phoneticPr fontId="15"/>
  </si>
  <si>
    <t>当院退院時のmRS：</t>
    <rPh sb="0" eb="2">
      <t>トウイン</t>
    </rPh>
    <rPh sb="2" eb="4">
      <t>タイイン</t>
    </rPh>
    <rPh sb="4" eb="5">
      <t>ジ</t>
    </rPh>
    <phoneticPr fontId="15"/>
  </si>
  <si>
    <t>当院での外来リハビリの予定　（ □あり　　□なし ）</t>
    <rPh sb="0" eb="2">
      <t>トウイン</t>
    </rPh>
    <rPh sb="4" eb="6">
      <t>ガイライ</t>
    </rPh>
    <rPh sb="11" eb="13">
      <t>ヨテイ</t>
    </rPh>
    <phoneticPr fontId="15"/>
  </si>
  <si>
    <t>ｍＲＳ</t>
    <phoneticPr fontId="15"/>
  </si>
  <si>
    <t>ＷＦＮＳ Gr</t>
    <phoneticPr fontId="15"/>
  </si>
  <si>
    <t>【急性期病院→中間医療施設への転院基準】     
■ 入院の原因となった脳卒中の症状増悪を認めない。
■ バイタルサインが安定し合併症がコントロールされている。
■ 再発予防の方針が確立されている。
■ リハビリの効果が期待される。</t>
    <phoneticPr fontId="15"/>
  </si>
  <si>
    <t>ｺﾐｭﾆｭｹｰｼｮﾝ</t>
    <phoneticPr fontId="15"/>
  </si>
  <si>
    <t>（</t>
    <phoneticPr fontId="15"/>
  </si>
  <si>
    <t>)</t>
    <phoneticPr fontId="15"/>
  </si>
  <si>
    <t xml:space="preserve">
（　　　  　   　   　　　）</t>
    <phoneticPr fontId="15"/>
  </si>
  <si>
    <t>　　　　　　　　　　　　　　 　※退院時に記載のこと。</t>
    <phoneticPr fontId="15"/>
  </si>
  <si>
    <t>キーパーソン</t>
    <phoneticPr fontId="15"/>
  </si>
  <si>
    <t>(      )</t>
    <phoneticPr fontId="15"/>
  </si>
  <si>
    <t xml:space="preserve">
</t>
    <phoneticPr fontId="15"/>
  </si>
  <si>
    <t>【急性期病院→維持期施設への転院基準】     
■ 入院の原因となった脳卒中の症状増悪を認めない。
■ バイタルサインが安定し合併症がコントロールされている。
■ 再発予防の方針が確立されている。
■ 急性期病院での治療が終了し、経時的効果を除けば加療の効果が見込まれない。
■ 現時点で家族による介護が困難である。</t>
    <phoneticPr fontId="15"/>
  </si>
  <si>
    <t xml:space="preserve">                            　　　※退院時、地域連携診療計画管理料算定の場合、必ず別紙記載すること。</t>
    <phoneticPr fontId="15"/>
  </si>
  <si>
    <t>　　　　　</t>
    <phoneticPr fontId="15"/>
  </si>
  <si>
    <t>家族構成：</t>
    <phoneticPr fontId="15"/>
  </si>
  <si>
    <t>【 医療機関： 　　　　　　　　　　　　　　　    　     】</t>
    <rPh sb="2" eb="4">
      <t>イリョウ</t>
    </rPh>
    <rPh sb="4" eb="6">
      <t>キカン</t>
    </rPh>
    <phoneticPr fontId="15"/>
  </si>
  <si>
    <t>(        )</t>
    <phoneticPr fontId="15"/>
  </si>
  <si>
    <t>（                  　　　          ）</t>
    <phoneticPr fontId="15"/>
  </si>
  <si>
    <t>（            　　      　　         ）</t>
    <phoneticPr fontId="15"/>
  </si>
  <si>
    <t>科・医師名：  　　　　</t>
    <rPh sb="0" eb="1">
      <t>カ</t>
    </rPh>
    <rPh sb="2" eb="4">
      <t>イシ</t>
    </rPh>
    <phoneticPr fontId="15"/>
  </si>
  <si>
    <t>《病院、診療所にかかるときは必ず持参しましょう》</t>
    <phoneticPr fontId="15"/>
  </si>
  <si>
    <t>静岡県西部広域脳卒中地域連携パス運用検討会(2015.10.9改定）</t>
    <rPh sb="5" eb="7">
      <t>コウイキ</t>
    </rPh>
    <phoneticPr fontId="15"/>
  </si>
  <si>
    <t>静岡県西部広域脳卒中地域連携パス運用検討会(2017.3.1改定）</t>
    <rPh sb="0" eb="2">
      <t>シズオカ</t>
    </rPh>
    <rPh sb="2" eb="3">
      <t>ケン</t>
    </rPh>
    <rPh sb="3" eb="5">
      <t>セイブ</t>
    </rPh>
    <rPh sb="5" eb="7">
      <t>コウイキ</t>
    </rPh>
    <rPh sb="7" eb="10">
      <t>ノウソッチュウ</t>
    </rPh>
    <rPh sb="10" eb="12">
      <t>チイキ</t>
    </rPh>
    <rPh sb="12" eb="14">
      <t>レンケイ</t>
    </rPh>
    <rPh sb="16" eb="18">
      <t>ウンヨウ</t>
    </rPh>
    <rPh sb="18" eb="21">
      <t>ケントウカイ</t>
    </rPh>
    <phoneticPr fontId="15"/>
  </si>
  <si>
    <t>高額薬剤･注射薬</t>
    <rPh sb="0" eb="2">
      <t>コウガク</t>
    </rPh>
    <rPh sb="2" eb="4">
      <t>ヤクザイ</t>
    </rPh>
    <rPh sb="5" eb="8">
      <t>チュウシャヤク</t>
    </rPh>
    <phoneticPr fontId="15"/>
  </si>
  <si>
    <t>現在の処方内容：</t>
    <rPh sb="0" eb="2">
      <t>ゲンザイ</t>
    </rPh>
    <rPh sb="3" eb="5">
      <t>ショホウ</t>
    </rPh>
    <rPh sb="5" eb="7">
      <t>ナイヨウ</t>
    </rPh>
    <phoneticPr fontId="15"/>
  </si>
  <si>
    <t>「静岡県西部広域脳卒中地域連携パス」の説明書</t>
  </si>
  <si>
    <t>　脳卒中は急性期から回復期、維持期（在宅）へと円滑に治療を続けて</t>
  </si>
  <si>
    <t>いくことが重要です。</t>
  </si>
  <si>
    <t>　「脳卒中の地域ネットワークを考える会」は、医師会を中心とした診</t>
  </si>
  <si>
    <t>療所、訪問看護ステーションや在宅支援センターなどの職員の方々と、</t>
  </si>
  <si>
    <t>脳神経外科、脳神経内科の医師が共同して、地域における脳卒中の患者</t>
  </si>
  <si>
    <t>さんの自立を支援することを目的としています。</t>
  </si>
  <si>
    <t>　脳卒中に罹患した方々が、病気、後遺症とともに生きていくために</t>
  </si>
  <si>
    <t>は、患者さん自身に、まず病気について正しく理解していただき、また</t>
  </si>
  <si>
    <t>ご家族や医療者が患者さんについての情報を共有することが何よりも大</t>
  </si>
  <si>
    <t>切です。そこで本会では『静岡県西部広域脳卒中地域連携パス』を作成</t>
  </si>
  <si>
    <t>し、運用しています。本地域連携パスは、退院時にかかりつけ医や訪問</t>
  </si>
  <si>
    <t>看護、介護に関わるスタッフに、患者さんの症状や問題点、また治療な</t>
  </si>
  <si>
    <t>どの情報をお知らせします。退院後は診療所に受診やデイケアなどのサ</t>
  </si>
  <si>
    <t>ービスを受けるたび、患者さん自身やご家族、医療者が状態を確認して</t>
  </si>
  <si>
    <t>記載するようになっています。医療機関やサービスをお受けになるとき</t>
  </si>
  <si>
    <t>には、他の医療スタッフにもその状態、検査の値や治療方法が一目でわ</t>
  </si>
  <si>
    <t>かるようにこの冊子をぜひご持参ください。</t>
  </si>
  <si>
    <t>　本地域連携パスが、ご自身の状況に合わせた治療や介護手段の選択の</t>
  </si>
  <si>
    <t>ための環境づくりの一助となればと考えています。</t>
  </si>
  <si>
    <t>代表世話人　浜松医科大学　脳神経外科　教授　黒住和彦</t>
  </si>
  <si>
    <t>「 脳 卒 中 の 地 域 ネ ッ ト ワ ー ク を 考 え る 会 」</t>
    <phoneticPr fontId="15"/>
  </si>
  <si>
    <t>管理目標値
（目安）</t>
    <rPh sb="0" eb="2">
      <t>カンリ</t>
    </rPh>
    <rPh sb="2" eb="5">
      <t>モクヒョウチ</t>
    </rPh>
    <rPh sb="7" eb="9">
      <t>メヤス</t>
    </rPh>
    <phoneticPr fontId="15"/>
  </si>
  <si>
    <t>静岡県西部広域脳卒中地域連携パスを受け取った皆様へ</t>
    <rPh sb="17" eb="18">
      <t>ウ</t>
    </rPh>
    <rPh sb="19" eb="20">
      <t>ト</t>
    </rPh>
    <rPh sb="22" eb="24">
      <t>ミナサマ</t>
    </rPh>
    <phoneticPr fontId="15"/>
  </si>
  <si>
    <t>　病院、診療所にかかるときは必ず冊子（パスポート）を持参してください。</t>
    <rPh sb="1" eb="3">
      <t>ビョウイン</t>
    </rPh>
    <rPh sb="4" eb="7">
      <t>シンリョウショ</t>
    </rPh>
    <rPh sb="14" eb="15">
      <t>カナラ</t>
    </rPh>
    <rPh sb="16" eb="18">
      <t>サッシ</t>
    </rPh>
    <rPh sb="26" eb="28">
      <t>ジサン</t>
    </rPh>
    <phoneticPr fontId="15"/>
  </si>
  <si>
    <t>　※病院から退院後は、すみやかに「かかりつけ医」へ受診して下さい。</t>
    <rPh sb="2" eb="4">
      <t>ビョウイン</t>
    </rPh>
    <rPh sb="6" eb="8">
      <t>タイイン</t>
    </rPh>
    <rPh sb="8" eb="9">
      <t>ゴ</t>
    </rPh>
    <rPh sb="22" eb="23">
      <t>イ</t>
    </rPh>
    <rPh sb="25" eb="27">
      <t>ジュシン</t>
    </rPh>
    <rPh sb="29" eb="30">
      <t>クダ</t>
    </rPh>
    <phoneticPr fontId="15"/>
  </si>
  <si>
    <t>　「再発予防ノート」に記載のある項目を定期的に記載してください。注意</t>
    <rPh sb="2" eb="4">
      <t>サイハツ</t>
    </rPh>
    <rPh sb="4" eb="6">
      <t>ヨボウ</t>
    </rPh>
    <rPh sb="11" eb="13">
      <t>キサイ</t>
    </rPh>
    <rPh sb="16" eb="18">
      <t>コウモク</t>
    </rPh>
    <rPh sb="19" eb="22">
      <t>テイキテキ</t>
    </rPh>
    <rPh sb="23" eb="25">
      <t>キサイ</t>
    </rPh>
    <rPh sb="32" eb="34">
      <t>チュウイ</t>
    </rPh>
    <phoneticPr fontId="15"/>
  </si>
  <si>
    <t>する症状、新しい症状等があらわれましたら、急性期病院の主治医へご連絡</t>
    <rPh sb="2" eb="4">
      <t>ショウジョウ</t>
    </rPh>
    <rPh sb="5" eb="6">
      <t>アタラ</t>
    </rPh>
    <rPh sb="8" eb="10">
      <t>ショウジョウ</t>
    </rPh>
    <rPh sb="10" eb="11">
      <t>トウ</t>
    </rPh>
    <rPh sb="21" eb="24">
      <t>キュウセイキ</t>
    </rPh>
    <rPh sb="24" eb="26">
      <t>ビョウイン</t>
    </rPh>
    <rPh sb="27" eb="30">
      <t>シュジイ</t>
    </rPh>
    <rPh sb="32" eb="34">
      <t>レンラク</t>
    </rPh>
    <phoneticPr fontId="15"/>
  </si>
  <si>
    <t>ください。また「再発予防ノート」にあります「ＳＮＳ静岡脳卒中機能スケ</t>
    <rPh sb="8" eb="10">
      <t>サイハツ</t>
    </rPh>
    <rPh sb="10" eb="12">
      <t>ヨボウ</t>
    </rPh>
    <rPh sb="25" eb="27">
      <t>シズオカ</t>
    </rPh>
    <rPh sb="27" eb="30">
      <t>ノウソッチュウ</t>
    </rPh>
    <rPh sb="30" eb="32">
      <t>キノウ</t>
    </rPh>
    <phoneticPr fontId="15"/>
  </si>
  <si>
    <t>ール改定浜松版」で、２点以上の低下がある場合は再発の目安です。</t>
    <rPh sb="2" eb="4">
      <t>カイテイ</t>
    </rPh>
    <rPh sb="4" eb="6">
      <t>ハママツ</t>
    </rPh>
    <rPh sb="6" eb="7">
      <t>バン</t>
    </rPh>
    <rPh sb="11" eb="12">
      <t>テン</t>
    </rPh>
    <rPh sb="12" eb="14">
      <t>イジョウ</t>
    </rPh>
    <rPh sb="15" eb="17">
      <t>テイカ</t>
    </rPh>
    <rPh sb="20" eb="22">
      <t>バアイ</t>
    </rPh>
    <rPh sb="23" eb="25">
      <t>サイハツ</t>
    </rPh>
    <rPh sb="26" eb="28">
      <t>メヤス</t>
    </rPh>
    <phoneticPr fontId="15"/>
  </si>
  <si>
    <t>　急性期病院の紹介状用紙「急性期外来受診の必要性」に「必要」チェック</t>
    <rPh sb="1" eb="4">
      <t>キュウセイキ</t>
    </rPh>
    <rPh sb="4" eb="6">
      <t>ビョウイン</t>
    </rPh>
    <rPh sb="7" eb="10">
      <t>ショウカイジョウ</t>
    </rPh>
    <rPh sb="10" eb="12">
      <t>ヨウシ</t>
    </rPh>
    <rPh sb="13" eb="16">
      <t>キュウセイキ</t>
    </rPh>
    <rPh sb="16" eb="18">
      <t>ガイライ</t>
    </rPh>
    <rPh sb="18" eb="20">
      <t>ジュシン</t>
    </rPh>
    <rPh sb="21" eb="24">
      <t>ヒツヨウセイ</t>
    </rPh>
    <rPh sb="27" eb="29">
      <t>ヒツヨウ</t>
    </rPh>
    <phoneticPr fontId="15"/>
  </si>
  <si>
    <t>がある場合は、急性期病院を受診させてください。</t>
    <rPh sb="3" eb="5">
      <t>バアイ</t>
    </rPh>
    <rPh sb="7" eb="10">
      <t>キュウセイキ</t>
    </rPh>
    <rPh sb="10" eb="12">
      <t>ビョウイン</t>
    </rPh>
    <rPh sb="13" eb="15">
      <t>ジュシン</t>
    </rPh>
    <phoneticPr fontId="15"/>
  </si>
  <si>
    <t>　急性期病院は「患者様用パス」「紹介状」「データ用紙」「再発予防ノー</t>
    <rPh sb="1" eb="4">
      <t>キュウセイキ</t>
    </rPh>
    <rPh sb="4" eb="6">
      <t>ビョウイン</t>
    </rPh>
    <rPh sb="8" eb="10">
      <t>カンジャ</t>
    </rPh>
    <rPh sb="10" eb="11">
      <t>サマ</t>
    </rPh>
    <rPh sb="11" eb="12">
      <t>ヨウ</t>
    </rPh>
    <rPh sb="16" eb="19">
      <t>ショウカイジョウ</t>
    </rPh>
    <rPh sb="24" eb="26">
      <t>ヨウシ</t>
    </rPh>
    <rPh sb="28" eb="30">
      <t>サイハツ</t>
    </rPh>
    <rPh sb="30" eb="32">
      <t>ヨボウ</t>
    </rPh>
    <phoneticPr fontId="15"/>
  </si>
  <si>
    <t>ト（管理目標値、退院時結果を記載）」、中間医療施設は「患者様用パス」</t>
    <rPh sb="2" eb="4">
      <t>カンリ</t>
    </rPh>
    <rPh sb="4" eb="7">
      <t>モクヒョウチ</t>
    </rPh>
    <rPh sb="8" eb="10">
      <t>タイイン</t>
    </rPh>
    <rPh sb="10" eb="11">
      <t>ジ</t>
    </rPh>
    <rPh sb="11" eb="13">
      <t>ケッカ</t>
    </rPh>
    <rPh sb="14" eb="16">
      <t>キサイ</t>
    </rPh>
    <rPh sb="19" eb="21">
      <t>チュウカン</t>
    </rPh>
    <rPh sb="21" eb="23">
      <t>イリョウ</t>
    </rPh>
    <rPh sb="23" eb="25">
      <t>シセツ</t>
    </rPh>
    <rPh sb="27" eb="29">
      <t>カンジャ</t>
    </rPh>
    <rPh sb="29" eb="30">
      <t>サマ</t>
    </rPh>
    <rPh sb="30" eb="31">
      <t>ヨウ</t>
    </rPh>
    <phoneticPr fontId="15"/>
  </si>
  <si>
    <t>「中間医療施設紹介状」「再発予防ノート（退院時結果、ＳＮＳ静岡脳卒中</t>
    <rPh sb="1" eb="3">
      <t>チュウカン</t>
    </rPh>
    <rPh sb="3" eb="5">
      <t>イリョウ</t>
    </rPh>
    <rPh sb="5" eb="7">
      <t>シセツ</t>
    </rPh>
    <rPh sb="7" eb="10">
      <t>ショウカイジョウ</t>
    </rPh>
    <rPh sb="12" eb="14">
      <t>サイハツ</t>
    </rPh>
    <rPh sb="14" eb="16">
      <t>ヨボウ</t>
    </rPh>
    <rPh sb="20" eb="22">
      <t>タイイン</t>
    </rPh>
    <rPh sb="22" eb="23">
      <t>ジ</t>
    </rPh>
    <rPh sb="23" eb="25">
      <t>ケッカ</t>
    </rPh>
    <rPh sb="29" eb="31">
      <t>シズオカ</t>
    </rPh>
    <rPh sb="31" eb="34">
      <t>ノウソッチュウ</t>
    </rPh>
    <phoneticPr fontId="15"/>
  </si>
  <si>
    <t>機能スケール改定浜松版を記載）」をお願いします。</t>
    <rPh sb="0" eb="2">
      <t>キノウ</t>
    </rPh>
    <rPh sb="6" eb="8">
      <t>カイテイ</t>
    </rPh>
    <rPh sb="8" eb="10">
      <t>ハママツ</t>
    </rPh>
    <rPh sb="10" eb="11">
      <t>バン</t>
    </rPh>
    <rPh sb="12" eb="14">
      <t>キサイ</t>
    </rPh>
    <rPh sb="18" eb="19">
      <t>ネガ</t>
    </rPh>
    <phoneticPr fontId="15"/>
  </si>
  <si>
    <t>※急性期病院の方・・・退院後、急性期病院の定期受診が必要な場合は、ご</t>
    <rPh sb="1" eb="4">
      <t>キュウセイキ</t>
    </rPh>
    <rPh sb="4" eb="6">
      <t>ビョウイン</t>
    </rPh>
    <rPh sb="7" eb="8">
      <t>カタ</t>
    </rPh>
    <rPh sb="11" eb="14">
      <t>タイインゴ</t>
    </rPh>
    <rPh sb="15" eb="18">
      <t>キュウセイキ</t>
    </rPh>
    <rPh sb="18" eb="20">
      <t>ビョウイン</t>
    </rPh>
    <rPh sb="21" eb="23">
      <t>テイキ</t>
    </rPh>
    <rPh sb="23" eb="25">
      <t>ジュシン</t>
    </rPh>
    <rPh sb="26" eb="28">
      <t>ヒツヨウ</t>
    </rPh>
    <rPh sb="29" eb="31">
      <t>バアイ</t>
    </rPh>
    <phoneticPr fontId="15"/>
  </si>
  <si>
    <t>本人と相談頂き決めてください。</t>
    <rPh sb="0" eb="2">
      <t>ホンニン</t>
    </rPh>
    <rPh sb="3" eb="5">
      <t>ソウダン</t>
    </rPh>
    <rPh sb="5" eb="6">
      <t>イタダ</t>
    </rPh>
    <rPh sb="7" eb="8">
      <t>キ</t>
    </rPh>
    <phoneticPr fontId="15"/>
  </si>
  <si>
    <t>　この連携パスは皆様方のご意見を取り入れ、より良いものにしてゆく所存</t>
    <rPh sb="3" eb="5">
      <t>レンケイ</t>
    </rPh>
    <rPh sb="8" eb="10">
      <t>ミナサマ</t>
    </rPh>
    <rPh sb="10" eb="11">
      <t>ガタ</t>
    </rPh>
    <rPh sb="13" eb="15">
      <t>イケン</t>
    </rPh>
    <rPh sb="16" eb="17">
      <t>ト</t>
    </rPh>
    <rPh sb="18" eb="19">
      <t>イ</t>
    </rPh>
    <rPh sb="23" eb="24">
      <t>ヨ</t>
    </rPh>
    <rPh sb="32" eb="34">
      <t>ショゾン</t>
    </rPh>
    <phoneticPr fontId="15"/>
  </si>
  <si>
    <t>です。ご意見等がございましたら、下記までお問い合わせください。</t>
    <rPh sb="4" eb="6">
      <t>イケン</t>
    </rPh>
    <rPh sb="6" eb="7">
      <t>トウ</t>
    </rPh>
    <rPh sb="16" eb="18">
      <t>カキ</t>
    </rPh>
    <rPh sb="21" eb="22">
      <t>ト</t>
    </rPh>
    <rPh sb="23" eb="24">
      <t>ア</t>
    </rPh>
    <phoneticPr fontId="15"/>
  </si>
  <si>
    <t xml:space="preserve">                        〒431-3192　浜松市東区半田山一丁目20番1号</t>
    <rPh sb="34" eb="37">
      <t>ハママツシ</t>
    </rPh>
    <rPh sb="37" eb="39">
      <t>ヒガシク</t>
    </rPh>
    <rPh sb="39" eb="42">
      <t>ハンダヤマ</t>
    </rPh>
    <rPh sb="42" eb="45">
      <t>イッチョウメ</t>
    </rPh>
    <rPh sb="47" eb="48">
      <t>バン</t>
    </rPh>
    <rPh sb="49" eb="50">
      <t>ゴウ</t>
    </rPh>
    <phoneticPr fontId="15"/>
  </si>
  <si>
    <t xml:space="preserve">                        電話：053-435-2637　ＦＡＸ：053-435-2849</t>
    <rPh sb="24" eb="26">
      <t>デンワ</t>
    </rPh>
    <phoneticPr fontId="15"/>
  </si>
  <si>
    <t>（お問い合わせ:事務局） 浜松医科大学医学部附属病院　地域連携室</t>
    <rPh sb="2" eb="3">
      <t>ト</t>
    </rPh>
    <rPh sb="4" eb="5">
      <t>ア</t>
    </rPh>
    <rPh sb="8" eb="11">
      <t>ジムキョク</t>
    </rPh>
    <rPh sb="13" eb="15">
      <t>ハママツ</t>
    </rPh>
    <rPh sb="15" eb="17">
      <t>イカ</t>
    </rPh>
    <rPh sb="17" eb="19">
      <t>ダイガク</t>
    </rPh>
    <rPh sb="19" eb="21">
      <t>イガク</t>
    </rPh>
    <rPh sb="21" eb="22">
      <t>ブ</t>
    </rPh>
    <rPh sb="22" eb="24">
      <t>フゾク</t>
    </rPh>
    <rPh sb="24" eb="26">
      <t>ビョウイン</t>
    </rPh>
    <rPh sb="27" eb="32">
      <t>チイキレンケイシツ</t>
    </rPh>
    <phoneticPr fontId="15"/>
  </si>
  <si>
    <r>
      <t>・</t>
    </r>
    <r>
      <rPr>
        <b/>
        <u/>
        <sz val="13"/>
        <color rgb="FF000000"/>
        <rFont val="ＭＳ 明朝"/>
        <family val="1"/>
        <charset val="128"/>
      </rPr>
      <t>ご本人、ご家族へ</t>
    </r>
    <rPh sb="2" eb="4">
      <t>ホンニン</t>
    </rPh>
    <rPh sb="6" eb="8">
      <t>カゾク</t>
    </rPh>
    <phoneticPr fontId="15"/>
  </si>
  <si>
    <r>
      <t>・</t>
    </r>
    <r>
      <rPr>
        <b/>
        <u/>
        <sz val="13"/>
        <rFont val="ＭＳ 明朝"/>
        <family val="1"/>
        <charset val="128"/>
      </rPr>
      <t>診療所、介護老人保健施設等の方へ</t>
    </r>
    <rPh sb="1" eb="4">
      <t>シンリョウショ</t>
    </rPh>
    <rPh sb="5" eb="7">
      <t>カイゴ</t>
    </rPh>
    <rPh sb="7" eb="9">
      <t>ロウジン</t>
    </rPh>
    <rPh sb="9" eb="11">
      <t>ホケン</t>
    </rPh>
    <rPh sb="11" eb="13">
      <t>シセツ</t>
    </rPh>
    <rPh sb="13" eb="14">
      <t>トウ</t>
    </rPh>
    <rPh sb="15" eb="16">
      <t>カタ</t>
    </rPh>
    <phoneticPr fontId="15"/>
  </si>
  <si>
    <r>
      <t>・</t>
    </r>
    <r>
      <rPr>
        <b/>
        <u/>
        <sz val="13"/>
        <rFont val="ＭＳ 明朝"/>
        <family val="1"/>
        <charset val="128"/>
      </rPr>
      <t>中間医療施設、急性期病院の方へ</t>
    </r>
    <rPh sb="1" eb="3">
      <t>チュウカン</t>
    </rPh>
    <rPh sb="3" eb="5">
      <t>イリョウ</t>
    </rPh>
    <rPh sb="5" eb="7">
      <t>シセツ</t>
    </rPh>
    <rPh sb="8" eb="11">
      <t>キュウセイキ</t>
    </rPh>
    <rPh sb="11" eb="13">
      <t>ビョウイン</t>
    </rPh>
    <rPh sb="14" eb="15">
      <t>ホウ</t>
    </rPh>
    <phoneticPr fontId="15"/>
  </si>
  <si>
    <r>
      <t>・</t>
    </r>
    <r>
      <rPr>
        <b/>
        <u/>
        <sz val="13"/>
        <rFont val="ＭＳ 明朝"/>
        <family val="1"/>
        <charset val="128"/>
      </rPr>
      <t>静岡県西部広域脳卒中地域連携パスに関わっておられる皆様へ</t>
    </r>
    <rPh sb="1" eb="4">
      <t>シズオカケン</t>
    </rPh>
    <rPh sb="4" eb="6">
      <t>セイブ</t>
    </rPh>
    <rPh sb="6" eb="8">
      <t>コウイキ</t>
    </rPh>
    <rPh sb="8" eb="11">
      <t>ノウソッチュウ</t>
    </rPh>
    <rPh sb="11" eb="13">
      <t>チイキ</t>
    </rPh>
    <rPh sb="13" eb="15">
      <t>レンケイ</t>
    </rPh>
    <rPh sb="18" eb="19">
      <t>カカ</t>
    </rPh>
    <rPh sb="26" eb="28">
      <t>ミナサマ</t>
    </rPh>
    <phoneticPr fontId="15"/>
  </si>
  <si>
    <t>（　　　　     　　　）</t>
    <phoneticPr fontId="15"/>
  </si>
  <si>
    <r>
      <t>定期的フォロー依頼検査　　　　　</t>
    </r>
    <r>
      <rPr>
        <b/>
        <sz val="11"/>
        <rFont val="ＭＳ Ｐゴシック"/>
        <family val="3"/>
        <charset val="128"/>
      </rPr>
      <t>（病院退院時に必ず記載する）</t>
    </r>
    <rPh sb="17" eb="19">
      <t>ビョウイン</t>
    </rPh>
    <rPh sb="19" eb="22">
      <t>タイインジ</t>
    </rPh>
    <rPh sb="23" eb="24">
      <t>カナラ</t>
    </rPh>
    <rPh sb="25" eb="27">
      <t>キサイ</t>
    </rPh>
    <phoneticPr fontId="15"/>
  </si>
  <si>
    <t>　　／　　／</t>
    <phoneticPr fontId="15"/>
  </si>
  <si>
    <t>　　／　　／</t>
    <phoneticPr fontId="15"/>
  </si>
  <si>
    <t>　　／　　／</t>
    <phoneticPr fontId="15"/>
  </si>
  <si>
    <r>
      <t xml:space="preserve">               </t>
    </r>
    <r>
      <rPr>
        <b/>
        <sz val="9"/>
        <rFont val="ＭＳ Ｐゴシック"/>
        <family val="3"/>
        <charset val="128"/>
      </rPr>
      <t>病院医師の指示項目</t>
    </r>
    <phoneticPr fontId="15"/>
  </si>
  <si>
    <r>
      <t xml:space="preserve"> </t>
    </r>
    <r>
      <rPr>
        <sz val="11"/>
        <rFont val="ＭＳ Ｐゴシック"/>
        <family val="3"/>
        <charset val="128"/>
      </rPr>
      <t xml:space="preserve">   ( )</t>
    </r>
    <phoneticPr fontId="15"/>
  </si>
  <si>
    <r>
      <t>2点：</t>
    </r>
    <r>
      <rPr>
        <b/>
        <sz val="9"/>
        <rFont val="ＭＳ Ｐゴシック"/>
        <family val="3"/>
        <charset val="128"/>
      </rPr>
      <t>　　　　　</t>
    </r>
    <r>
      <rPr>
        <sz val="9"/>
        <rFont val="ＭＳ Ｐゴシック"/>
        <family val="3"/>
        <charset val="128"/>
      </rPr>
      <t>している。自立又は、見守り。　</t>
    </r>
    <phoneticPr fontId="15"/>
  </si>
  <si>
    <r>
      <t>1点：</t>
    </r>
    <r>
      <rPr>
        <b/>
        <sz val="9"/>
        <rFont val="ＭＳ Ｐゴシック"/>
        <family val="3"/>
        <charset val="128"/>
      </rPr>
      <t>　　　　　</t>
    </r>
    <r>
      <rPr>
        <sz val="9"/>
        <rFont val="ＭＳ Ｐゴシック"/>
        <family val="3"/>
        <charset val="128"/>
      </rPr>
      <t>介助でしている。※程度は問わない。</t>
    </r>
    <r>
      <rPr>
        <b/>
        <sz val="9"/>
        <rFont val="ＭＳ Ｐゴシック"/>
        <family val="3"/>
        <charset val="128"/>
      </rPr>
      <t>　</t>
    </r>
    <phoneticPr fontId="15"/>
  </si>
  <si>
    <t>③トイレ</t>
    <phoneticPr fontId="15"/>
  </si>
  <si>
    <r>
      <t>0点：</t>
    </r>
    <r>
      <rPr>
        <b/>
        <sz val="9"/>
        <rFont val="ＭＳ Ｐゴシック"/>
        <family val="3"/>
        <charset val="128"/>
      </rPr>
      <t>　　　　　　</t>
    </r>
    <r>
      <rPr>
        <sz val="9"/>
        <rFont val="ＭＳ Ｐゴシック"/>
        <family val="3"/>
        <charset val="128"/>
      </rPr>
      <t>していない。　　　　　　　　　又は、全介助</t>
    </r>
    <phoneticPr fontId="15"/>
  </si>
  <si>
    <t>⑦ｺﾐｭﾆｹｰｼｮﾝ</t>
    <phoneticPr fontId="15"/>
  </si>
  <si>
    <t>７-（　　　）</t>
    <phoneticPr fontId="15"/>
  </si>
  <si>
    <t>ＷＦＮＳ Gr</t>
    <phoneticPr fontId="15"/>
  </si>
  <si>
    <t>Ⅱ</t>
    <phoneticPr fontId="15"/>
  </si>
  <si>
    <t>Ⅲ</t>
    <phoneticPr fontId="15"/>
  </si>
  <si>
    <t>Ⅳ</t>
    <phoneticPr fontId="15"/>
  </si>
  <si>
    <t>Ⅴ</t>
    <phoneticPr fontId="15"/>
  </si>
  <si>
    <t>【急性期病院→中間医療施設への転院基準】     
■ 入院の原因となった脳卒中の症状増悪を認めない。
■ バイタルサインが安定し合併症がコントロールされている。
■ 再発予防の方針が確立されている。
■ リハビリの効果が期待される。</t>
    <phoneticPr fontId="15"/>
  </si>
  <si>
    <t>【急性期病院→維持期施設への転院基準】     
■ 入院の原因となった脳卒中の症状増悪を認めない。
■ バイタルサインが安定し合併症がコントロールされている。
■ 再発予防の方針が確立されている。
■ 急性期病院での治療が終了し、経時的効果を除けば加療の効果が見込まれない。
■ 現時点で家族による介護が困難である。</t>
    <phoneticPr fontId="15"/>
  </si>
  <si>
    <t>【急性期病院→自宅への退院基準】     
■ 入院の原因となった脳卒中の症状の増悪を認めない。
■ バイタルサインが安定し合併症がコントロールされている。
■ 再発予防の方針が確立され、今後の外来主治医が決定している。
■ ADLは自立、もしくは介護によって家庭生活を送ることができる。
■ 在宅介護が必要な場合にその手配ができている。</t>
    <phoneticPr fontId="15"/>
  </si>
  <si>
    <t>【中間医療施設→自宅への退院基準】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再発予防の方針が確立され維持されており、今後の外来主治医が決定している。
■ ADLは自立、もしくは介護によって家庭生活を送ることができる。
■ 在宅介護が必要な場合にその手配ができている。</t>
    <phoneticPr fontId="15"/>
  </si>
  <si>
    <t>【維持期施設→自宅への退院基準】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再発予防の方針が確立され維持されており、外来主治医が決定している。
■ ADLは自立、もしくは介護によって家庭生活を送ることができる。
■ 在宅介護が必要な場合にその手配ができている。</t>
    <phoneticPr fontId="15"/>
  </si>
  <si>
    <t>静岡県西部広域脳卒中地域連携パス運用検討会(2021.6.4改定）</t>
    <rPh sb="0" eb="2">
      <t>シズオカ</t>
    </rPh>
    <rPh sb="2" eb="3">
      <t>ケン</t>
    </rPh>
    <rPh sb="3" eb="5">
      <t>セイブ</t>
    </rPh>
    <rPh sb="5" eb="7">
      <t>コウイキ</t>
    </rPh>
    <rPh sb="7" eb="10">
      <t>ノウソッチュウ</t>
    </rPh>
    <rPh sb="10" eb="12">
      <t>チイキ</t>
    </rPh>
    <rPh sb="12" eb="14">
      <t>レンケイ</t>
    </rPh>
    <rPh sb="16" eb="18">
      <t>ウンヨウ</t>
    </rPh>
    <rPh sb="18" eb="21">
      <t>ケントウカイ</t>
    </rPh>
    <rPh sb="30" eb="32">
      <t>カイテイ</t>
    </rPh>
    <phoneticPr fontId="15"/>
  </si>
  <si>
    <t>（　　　　　　　　　　　　　）</t>
    <phoneticPr fontId="15"/>
  </si>
  <si>
    <t>静岡県西部広域脳卒中地域連携パス運用検討会(2022.5.1改定）</t>
    <rPh sb="0" eb="2">
      <t>シズオカ</t>
    </rPh>
    <rPh sb="2" eb="3">
      <t>ケン</t>
    </rPh>
    <rPh sb="3" eb="5">
      <t>セイブ</t>
    </rPh>
    <rPh sb="5" eb="7">
      <t>コウイキ</t>
    </rPh>
    <rPh sb="7" eb="10">
      <t>ノウソッチュウ</t>
    </rPh>
    <rPh sb="10" eb="12">
      <t>チイキ</t>
    </rPh>
    <rPh sb="12" eb="14">
      <t>レンケイ</t>
    </rPh>
    <rPh sb="16" eb="18">
      <t>ウンヨウ</t>
    </rPh>
    <rPh sb="18" eb="21">
      <t>ケントウカイ</t>
    </rPh>
    <phoneticPr fontId="15"/>
  </si>
  <si>
    <t>静岡県西部広域脳卒中地域連携パス運用検討会(2022.5.1改定）</t>
    <rPh sb="0" eb="2">
      <t>シズオカ</t>
    </rPh>
    <rPh sb="2" eb="3">
      <t>ケン</t>
    </rPh>
    <rPh sb="3" eb="5">
      <t>セイブ</t>
    </rPh>
    <rPh sb="5" eb="7">
      <t>コウイキ</t>
    </rPh>
    <rPh sb="7" eb="10">
      <t>ノウソッチュウ</t>
    </rPh>
    <rPh sb="10" eb="12">
      <t>チイキ</t>
    </rPh>
    <rPh sb="12" eb="14">
      <t>レンケイ</t>
    </rPh>
    <rPh sb="16" eb="18">
      <t>ウンヨウ</t>
    </rPh>
    <rPh sb="18" eb="21">
      <t>ケントウカイ</t>
    </rPh>
    <rPh sb="30" eb="32">
      <t>カイテイ</t>
    </rPh>
    <phoneticPr fontId="15"/>
  </si>
  <si>
    <t>静岡県西部広域脳卒中地域連携パス運用検討会(2022.5.1改定）</t>
    <phoneticPr fontId="15"/>
  </si>
  <si>
    <r>
      <rPr>
        <b/>
        <sz val="16"/>
        <rFont val="ＭＳ 明朝"/>
        <family val="1"/>
        <charset val="128"/>
      </rPr>
      <t>静岡県西部広域脳卒中地域連携パス 診療情報提供用紙</t>
    </r>
    <r>
      <rPr>
        <b/>
        <sz val="12"/>
        <rFont val="ＭＳ 明朝"/>
        <family val="1"/>
        <charset val="128"/>
      </rPr>
      <t>(急性期病院 紹介状)</t>
    </r>
    <r>
      <rPr>
        <b/>
        <sz val="10"/>
        <rFont val="ＭＳ 明朝"/>
        <family val="1"/>
        <charset val="128"/>
      </rPr>
      <t>　</t>
    </r>
    <r>
      <rPr>
        <b/>
        <sz val="12"/>
        <rFont val="ＭＳ 明朝"/>
        <family val="1"/>
        <charset val="128"/>
      </rPr>
      <t xml:space="preserve">
</t>
    </r>
    <r>
      <rPr>
        <b/>
        <sz val="12"/>
        <color indexed="10"/>
        <rFont val="ＭＳ 明朝"/>
        <family val="1"/>
        <charset val="128"/>
      </rPr>
      <t xml:space="preserve">急性期病院退院時に作成。転院打診時、及び退院（転医含む）に提出、必ず画像を添えること </t>
    </r>
    <r>
      <rPr>
        <b/>
        <sz val="10"/>
        <rFont val="ＭＳ 明朝"/>
        <family val="1"/>
        <charset val="128"/>
      </rPr>
      <t>入力運用</t>
    </r>
    <rPh sb="0" eb="3">
      <t>シズオカケン</t>
    </rPh>
    <rPh sb="3" eb="5">
      <t>セイブ</t>
    </rPh>
    <rPh sb="5" eb="7">
      <t>コウイキ</t>
    </rPh>
    <rPh sb="7" eb="10">
      <t>ノウソッチュウ</t>
    </rPh>
    <rPh sb="10" eb="12">
      <t>チイキ</t>
    </rPh>
    <rPh sb="12" eb="14">
      <t>レンケイ</t>
    </rPh>
    <rPh sb="17" eb="19">
      <t>シンリョウ</t>
    </rPh>
    <rPh sb="19" eb="21">
      <t>ジョウホウ</t>
    </rPh>
    <rPh sb="21" eb="23">
      <t>テイキョウ</t>
    </rPh>
    <rPh sb="23" eb="25">
      <t>ヨウシ</t>
    </rPh>
    <rPh sb="26" eb="29">
      <t>キュウセイキ</t>
    </rPh>
    <rPh sb="29" eb="31">
      <t>ビョウイン</t>
    </rPh>
    <rPh sb="32" eb="35">
      <t>ショウカイジョウ</t>
    </rPh>
    <rPh sb="81" eb="83">
      <t>ニュウリョク</t>
    </rPh>
    <rPh sb="83" eb="85">
      <t>ウンヨウ</t>
    </rPh>
    <phoneticPr fontId="15"/>
  </si>
  <si>
    <t>生年月日</t>
    <rPh sb="0" eb="2">
      <t>セイネン</t>
    </rPh>
    <rPh sb="2" eb="4">
      <t>ガッピ</t>
    </rPh>
    <phoneticPr fontId="15"/>
  </si>
  <si>
    <t>紹介先医療機関</t>
    <phoneticPr fontId="15"/>
  </si>
  <si>
    <t>紹介元医療機関</t>
    <rPh sb="0" eb="2">
      <t>ショウカイ</t>
    </rPh>
    <rPh sb="2" eb="3">
      <t>モト</t>
    </rPh>
    <rPh sb="3" eb="7">
      <t>イリョウキカン</t>
    </rPh>
    <phoneticPr fontId="15"/>
  </si>
  <si>
    <t>医師</t>
    <rPh sb="0" eb="2">
      <t>イシ</t>
    </rPh>
    <phoneticPr fontId="113"/>
  </si>
  <si>
    <t>基礎疾患</t>
    <rPh sb="0" eb="2">
      <t>キソ</t>
    </rPh>
    <rPh sb="2" eb="4">
      <t>シッカン</t>
    </rPh>
    <phoneticPr fontId="113"/>
  </si>
  <si>
    <t>現病歴と治療経過</t>
    <rPh sb="0" eb="1">
      <t>ゲン</t>
    </rPh>
    <rPh sb="1" eb="3">
      <t>ビョウレキ</t>
    </rPh>
    <rPh sb="4" eb="8">
      <t>チリョウケイカ</t>
    </rPh>
    <phoneticPr fontId="113"/>
  </si>
  <si>
    <t>フリー記載</t>
    <rPh sb="3" eb="5">
      <t>キサイ</t>
    </rPh>
    <phoneticPr fontId="113"/>
  </si>
  <si>
    <t>発症前mRS</t>
    <rPh sb="0" eb="3">
      <t>ハッショウマエ</t>
    </rPh>
    <phoneticPr fontId="113"/>
  </si>
  <si>
    <t>退院時mRS</t>
    <rPh sb="0" eb="3">
      <t>タイインジ</t>
    </rPh>
    <phoneticPr fontId="15"/>
  </si>
  <si>
    <t>認知症</t>
    <rPh sb="0" eb="3">
      <t>ニンチショウ</t>
    </rPh>
    <phoneticPr fontId="15"/>
  </si>
  <si>
    <t>医療処置</t>
    <rPh sb="0" eb="2">
      <t>イリョウ</t>
    </rPh>
    <rPh sb="2" eb="4">
      <t>ショチ</t>
    </rPh>
    <phoneticPr fontId="113"/>
  </si>
  <si>
    <t>注射薬</t>
  </si>
  <si>
    <t>現在の処方内容</t>
    <rPh sb="0" eb="2">
      <t>ゲンザイ</t>
    </rPh>
    <rPh sb="3" eb="5">
      <t>ショホウ</t>
    </rPh>
    <rPh sb="5" eb="7">
      <t>ナイヨウ</t>
    </rPh>
    <phoneticPr fontId="15"/>
  </si>
  <si>
    <t>内服薬</t>
    <rPh sb="0" eb="3">
      <t>ナイフクヤク</t>
    </rPh>
    <phoneticPr fontId="113"/>
  </si>
  <si>
    <t>高額薬剤</t>
    <rPh sb="0" eb="2">
      <t>コウガク</t>
    </rPh>
    <rPh sb="2" eb="4">
      <t>ヤクザイ</t>
    </rPh>
    <phoneticPr fontId="113"/>
  </si>
  <si>
    <t>退院･転院基準
 （退院時必須）</t>
    <rPh sb="0" eb="2">
      <t>タイイン</t>
    </rPh>
    <rPh sb="3" eb="5">
      <t>テンイン</t>
    </rPh>
    <rPh sb="5" eb="7">
      <t>キジュン</t>
    </rPh>
    <rPh sb="10" eb="13">
      <t>タイインジ</t>
    </rPh>
    <rPh sb="13" eb="15">
      <t>ヒッス</t>
    </rPh>
    <phoneticPr fontId="15"/>
  </si>
  <si>
    <t>有無：</t>
    <rPh sb="0" eb="2">
      <t>ウム</t>
    </rPh>
    <phoneticPr fontId="113"/>
  </si>
  <si>
    <t>【 名称　</t>
  </si>
  <si>
    <t>】</t>
    <phoneticPr fontId="113"/>
  </si>
  <si>
    <t>急性期（紹介元）　
外来受診の必要性</t>
    <rPh sb="0" eb="3">
      <t>キュウセイキ</t>
    </rPh>
    <rPh sb="4" eb="7">
      <t>ショウカイモト</t>
    </rPh>
    <rPh sb="10" eb="12">
      <t>ガイライ</t>
    </rPh>
    <rPh sb="12" eb="14">
      <t>ジュシン</t>
    </rPh>
    <rPh sb="15" eb="18">
      <t>ヒツヨウセイ</t>
    </rPh>
    <phoneticPr fontId="15"/>
  </si>
  <si>
    <t>入力項目</t>
    <rPh sb="0" eb="2">
      <t>ニュウリョク</t>
    </rPh>
    <rPh sb="2" eb="4">
      <t>コウモク</t>
    </rPh>
    <phoneticPr fontId="113"/>
  </si>
  <si>
    <t>入力形式</t>
    <rPh sb="0" eb="2">
      <t>ニュウリョク</t>
    </rPh>
    <rPh sb="2" eb="4">
      <t>ケイシキ</t>
    </rPh>
    <phoneticPr fontId="113"/>
  </si>
  <si>
    <t>入力箇所</t>
    <rPh sb="0" eb="2">
      <t>ニュウリョク</t>
    </rPh>
    <rPh sb="2" eb="4">
      <t>カショ</t>
    </rPh>
    <phoneticPr fontId="113"/>
  </si>
  <si>
    <t>内部処理セル</t>
    <rPh sb="0" eb="2">
      <t>ナイブ</t>
    </rPh>
    <rPh sb="2" eb="4">
      <t>ショリ</t>
    </rPh>
    <phoneticPr fontId="113"/>
  </si>
  <si>
    <t>記載日</t>
    <rPh sb="0" eb="2">
      <t>キサイ</t>
    </rPh>
    <rPh sb="2" eb="3">
      <t>ビ</t>
    </rPh>
    <phoneticPr fontId="113"/>
  </si>
  <si>
    <t>自動入力</t>
    <rPh sb="0" eb="2">
      <t>ジドウ</t>
    </rPh>
    <rPh sb="2" eb="4">
      <t>ニュウリョク</t>
    </rPh>
    <phoneticPr fontId="113"/>
  </si>
  <si>
    <t>診療報酬　算定</t>
    <rPh sb="0" eb="4">
      <t>シンリョウホウシュウ</t>
    </rPh>
    <rPh sb="5" eb="7">
      <t>サンテイ</t>
    </rPh>
    <phoneticPr fontId="113"/>
  </si>
  <si>
    <t>選択（択一）</t>
    <rPh sb="0" eb="2">
      <t>センタク</t>
    </rPh>
    <rPh sb="3" eb="5">
      <t>タクイツ</t>
    </rPh>
    <phoneticPr fontId="113"/>
  </si>
  <si>
    <t>患者氏名</t>
    <rPh sb="0" eb="2">
      <t>カンジャ</t>
    </rPh>
    <rPh sb="2" eb="4">
      <t>シメイ</t>
    </rPh>
    <phoneticPr fontId="113"/>
  </si>
  <si>
    <t>フリー記載</t>
  </si>
  <si>
    <t>性別</t>
    <rPh sb="0" eb="2">
      <t>セイベツ</t>
    </rPh>
    <phoneticPr fontId="113"/>
  </si>
  <si>
    <t>生年月日</t>
    <rPh sb="0" eb="2">
      <t>セイネン</t>
    </rPh>
    <rPh sb="2" eb="4">
      <t>ガッピ</t>
    </rPh>
    <phoneticPr fontId="113"/>
  </si>
  <si>
    <t>年齢</t>
    <rPh sb="0" eb="2">
      <t>ネンレイ</t>
    </rPh>
    <phoneticPr fontId="113"/>
  </si>
  <si>
    <t>当院</t>
    <rPh sb="0" eb="2">
      <t>トウイン</t>
    </rPh>
    <phoneticPr fontId="113"/>
  </si>
  <si>
    <t>主治医</t>
    <rPh sb="0" eb="3">
      <t>シュジイ</t>
    </rPh>
    <phoneticPr fontId="113"/>
  </si>
  <si>
    <t>紹介先</t>
    <rPh sb="0" eb="3">
      <t>ショウカイサキ</t>
    </rPh>
    <phoneticPr fontId="113"/>
  </si>
  <si>
    <t>紹介先医師</t>
    <rPh sb="0" eb="3">
      <t>ショウカイサキ</t>
    </rPh>
    <rPh sb="3" eb="5">
      <t>イシ</t>
    </rPh>
    <phoneticPr fontId="113"/>
  </si>
  <si>
    <t>御担当</t>
    <rPh sb="0" eb="3">
      <t>ゴタントウ</t>
    </rPh>
    <phoneticPr fontId="113"/>
  </si>
  <si>
    <t>※注釈</t>
    <rPh sb="1" eb="3">
      <t>チュウシャク</t>
    </rPh>
    <phoneticPr fontId="113"/>
  </si>
  <si>
    <t>詳細医師名がわかる場合は医師名を記載（～「先生 御侍史」は自動入力）</t>
    <rPh sb="0" eb="2">
      <t>ショウサイ</t>
    </rPh>
    <rPh sb="2" eb="4">
      <t>イシ</t>
    </rPh>
    <rPh sb="4" eb="5">
      <t>メイ</t>
    </rPh>
    <rPh sb="9" eb="11">
      <t>バアイ</t>
    </rPh>
    <rPh sb="12" eb="14">
      <t>イシ</t>
    </rPh>
    <rPh sb="14" eb="15">
      <t>メイ</t>
    </rPh>
    <rPh sb="16" eb="18">
      <t>キサイ</t>
    </rPh>
    <rPh sb="21" eb="23">
      <t>センセイ</t>
    </rPh>
    <rPh sb="24" eb="27">
      <t>ゴジシ</t>
    </rPh>
    <rPh sb="29" eb="31">
      <t>ジドウ</t>
    </rPh>
    <rPh sb="31" eb="33">
      <t>ニュウリョク</t>
    </rPh>
    <phoneticPr fontId="113"/>
  </si>
  <si>
    <t>発症日</t>
    <rPh sb="0" eb="2">
      <t>ハッショウ</t>
    </rPh>
    <rPh sb="2" eb="3">
      <t>ビ</t>
    </rPh>
    <phoneticPr fontId="113"/>
  </si>
  <si>
    <t>入院日</t>
    <rPh sb="0" eb="2">
      <t>ニュウイン</t>
    </rPh>
    <rPh sb="2" eb="3">
      <t>ビ</t>
    </rPh>
    <phoneticPr fontId="113"/>
  </si>
  <si>
    <t>認知症</t>
    <rPh sb="0" eb="3">
      <t>ニンチショウ</t>
    </rPh>
    <phoneticPr fontId="113"/>
  </si>
  <si>
    <t>来院時症状</t>
    <rPh sb="0" eb="2">
      <t>ライイン</t>
    </rPh>
    <rPh sb="2" eb="3">
      <t>ジ</t>
    </rPh>
    <rPh sb="3" eb="5">
      <t>ショウジョウ</t>
    </rPh>
    <phoneticPr fontId="113"/>
  </si>
  <si>
    <t>選択（複可）</t>
    <rPh sb="0" eb="2">
      <t>センタク</t>
    </rPh>
    <rPh sb="3" eb="4">
      <t>フク</t>
    </rPh>
    <rPh sb="4" eb="5">
      <t>カ</t>
    </rPh>
    <phoneticPr fontId="113"/>
  </si>
  <si>
    <t>基礎疾患</t>
    <rPh sb="0" eb="4">
      <t>キソシッカン</t>
    </rPh>
    <phoneticPr fontId="113"/>
  </si>
  <si>
    <t>合併症</t>
    <rPh sb="0" eb="3">
      <t>ガッペイショウ</t>
    </rPh>
    <phoneticPr fontId="113"/>
  </si>
  <si>
    <t>文字入力</t>
    <rPh sb="0" eb="2">
      <t>モジ</t>
    </rPh>
    <rPh sb="2" eb="4">
      <t>ニュウリョク</t>
    </rPh>
    <phoneticPr fontId="113"/>
  </si>
  <si>
    <t>病態</t>
    <rPh sb="0" eb="2">
      <t>ビョウタイ</t>
    </rPh>
    <phoneticPr fontId="113"/>
  </si>
  <si>
    <t>分類</t>
    <rPh sb="0" eb="2">
      <t>ブンルイ</t>
    </rPh>
    <phoneticPr fontId="113"/>
  </si>
  <si>
    <t>脳梗塞</t>
    <rPh sb="0" eb="3">
      <t>ノウコウソク</t>
    </rPh>
    <phoneticPr fontId="113"/>
  </si>
  <si>
    <t>脳出血</t>
    <rPh sb="0" eb="3">
      <t>ノウシュッケツ</t>
    </rPh>
    <phoneticPr fontId="113"/>
  </si>
  <si>
    <t>くも膜下出血</t>
    <rPh sb="2" eb="6">
      <t>マクカシュッケツ</t>
    </rPh>
    <phoneticPr fontId="113"/>
  </si>
  <si>
    <t>その他</t>
    <rPh sb="2" eb="3">
      <t>タ</t>
    </rPh>
    <phoneticPr fontId="113"/>
  </si>
  <si>
    <t>入院中の治療</t>
    <rPh sb="0" eb="3">
      <t>ニュウインチュウ</t>
    </rPh>
    <rPh sb="4" eb="6">
      <t>チリョウ</t>
    </rPh>
    <phoneticPr fontId="113"/>
  </si>
  <si>
    <t>治療法</t>
    <rPh sb="0" eb="2">
      <t>チリョウ</t>
    </rPh>
    <rPh sb="2" eb="3">
      <t>ホウ</t>
    </rPh>
    <phoneticPr fontId="113"/>
  </si>
  <si>
    <t>血栓溶解療法</t>
    <rPh sb="0" eb="6">
      <t>ケッセンヨウカイリョウホウ</t>
    </rPh>
    <phoneticPr fontId="113"/>
  </si>
  <si>
    <t>血管内療法</t>
    <rPh sb="0" eb="3">
      <t>ケッカンナイ</t>
    </rPh>
    <rPh sb="3" eb="5">
      <t>リョウホウ</t>
    </rPh>
    <phoneticPr fontId="113"/>
  </si>
  <si>
    <t>手術</t>
    <rPh sb="0" eb="2">
      <t>シュジュツ</t>
    </rPh>
    <phoneticPr fontId="113"/>
  </si>
  <si>
    <t>抗血栓薬</t>
    <rPh sb="0" eb="4">
      <t>コウケッセンヤク</t>
    </rPh>
    <phoneticPr fontId="113"/>
  </si>
  <si>
    <t>その他の治療法</t>
    <rPh sb="2" eb="3">
      <t>タ</t>
    </rPh>
    <rPh sb="4" eb="7">
      <t>チリョウホウ</t>
    </rPh>
    <phoneticPr fontId="113"/>
  </si>
  <si>
    <t>入院中の脳卒中再発</t>
    <rPh sb="0" eb="3">
      <t>ニュウインチュウ</t>
    </rPh>
    <rPh sb="4" eb="7">
      <t>ノウソッチュウ</t>
    </rPh>
    <rPh sb="7" eb="9">
      <t>サイハツ</t>
    </rPh>
    <phoneticPr fontId="113"/>
  </si>
  <si>
    <t>有無</t>
    <rPh sb="0" eb="2">
      <t>ウム</t>
    </rPh>
    <phoneticPr fontId="113"/>
  </si>
  <si>
    <t>なし</t>
    <phoneticPr fontId="113"/>
  </si>
  <si>
    <t>入院中の合併症</t>
    <rPh sb="0" eb="3">
      <t>ニュウインチュウ</t>
    </rPh>
    <rPh sb="4" eb="7">
      <t>ガッペイショウ</t>
    </rPh>
    <phoneticPr fontId="113"/>
  </si>
  <si>
    <t>数値入力</t>
    <rPh sb="0" eb="2">
      <t>スウチ</t>
    </rPh>
    <rPh sb="2" eb="4">
      <t>ニュウリョク</t>
    </rPh>
    <phoneticPr fontId="113"/>
  </si>
  <si>
    <t>診断
（脳卒中の病型分類）</t>
    <rPh sb="0" eb="2">
      <t>シンダン</t>
    </rPh>
    <rPh sb="4" eb="7">
      <t>ノウソッチュウ</t>
    </rPh>
    <rPh sb="8" eb="9">
      <t>ビョウ</t>
    </rPh>
    <rPh sb="9" eb="10">
      <t>ケイ</t>
    </rPh>
    <rPh sb="10" eb="12">
      <t>ブンルイ</t>
    </rPh>
    <phoneticPr fontId="113"/>
  </si>
  <si>
    <t>一過性脳虚血発作</t>
    <rPh sb="0" eb="8">
      <t>イッカセイノウキョケツホッサ</t>
    </rPh>
    <phoneticPr fontId="113"/>
  </si>
  <si>
    <t>出血</t>
    <rPh sb="0" eb="2">
      <t>シュッケツ</t>
    </rPh>
    <phoneticPr fontId="113"/>
  </si>
  <si>
    <t>梗塞の分類</t>
    <rPh sb="0" eb="2">
      <t>コウソク</t>
    </rPh>
    <rPh sb="3" eb="5">
      <t>ブンルイ</t>
    </rPh>
    <phoneticPr fontId="113"/>
  </si>
  <si>
    <t>心原性脳塞栓症</t>
    <rPh sb="0" eb="3">
      <t>シンゲンセイ</t>
    </rPh>
    <rPh sb="3" eb="7">
      <t>ノウソクセンショウ</t>
    </rPh>
    <phoneticPr fontId="113"/>
  </si>
  <si>
    <t>　→心原性塞栓症の要因</t>
    <rPh sb="2" eb="5">
      <t>シンゲンセイ</t>
    </rPh>
    <rPh sb="5" eb="8">
      <t>ソクセンショウ</t>
    </rPh>
    <rPh sb="9" eb="11">
      <t>ヨウイン</t>
    </rPh>
    <phoneticPr fontId="113"/>
  </si>
  <si>
    <t>アテローム血栓性脳梗塞</t>
    <rPh sb="5" eb="8">
      <t>ケッセンセイ</t>
    </rPh>
    <rPh sb="8" eb="11">
      <t>ノウコウソク</t>
    </rPh>
    <phoneticPr fontId="113"/>
  </si>
  <si>
    <t>　→アテローム血栓性脳梗塞の要因</t>
    <rPh sb="7" eb="10">
      <t>ケッセンセイ</t>
    </rPh>
    <rPh sb="10" eb="13">
      <t>ノウコウソク</t>
    </rPh>
    <rPh sb="14" eb="16">
      <t>ヨウイン</t>
    </rPh>
    <phoneticPr fontId="113"/>
  </si>
  <si>
    <t>ラクナ梗塞</t>
    <rPh sb="3" eb="5">
      <t>コウソク</t>
    </rPh>
    <phoneticPr fontId="113"/>
  </si>
  <si>
    <t>その他の脳梗塞</t>
    <rPh sb="2" eb="3">
      <t>タ</t>
    </rPh>
    <rPh sb="4" eb="7">
      <t>ノウコウソク</t>
    </rPh>
    <phoneticPr fontId="113"/>
  </si>
  <si>
    <t>　→その他の脳梗塞の要因</t>
    <rPh sb="4" eb="5">
      <t>タ</t>
    </rPh>
    <rPh sb="6" eb="9">
      <t>ノウコウソク</t>
    </rPh>
    <rPh sb="10" eb="12">
      <t>ヨウイン</t>
    </rPh>
    <phoneticPr fontId="113"/>
  </si>
  <si>
    <t>→その他の要因</t>
    <rPh sb="3" eb="4">
      <t>タ</t>
    </rPh>
    <rPh sb="5" eb="7">
      <t>ヨウイン</t>
    </rPh>
    <phoneticPr fontId="113"/>
  </si>
  <si>
    <t>　　→動脈瘤性の要因</t>
    <rPh sb="3" eb="7">
      <t>ドウミャクリュウセイ</t>
    </rPh>
    <rPh sb="8" eb="10">
      <t>ヨウイン</t>
    </rPh>
    <phoneticPr fontId="113"/>
  </si>
  <si>
    <t>　　→その他の要因</t>
    <rPh sb="5" eb="6">
      <t>タ</t>
    </rPh>
    <rPh sb="7" eb="9">
      <t>ヨウイン</t>
    </rPh>
    <phoneticPr fontId="113"/>
  </si>
  <si>
    <t>血圧</t>
    <rPh sb="0" eb="2">
      <t>ケツアツ</t>
    </rPh>
    <phoneticPr fontId="113"/>
  </si>
  <si>
    <t>最高血圧</t>
    <rPh sb="0" eb="4">
      <t>サイコウケツアツ</t>
    </rPh>
    <phoneticPr fontId="113"/>
  </si>
  <si>
    <t>数値入力
（変更可）</t>
    <rPh sb="0" eb="2">
      <t>スウチ</t>
    </rPh>
    <rPh sb="2" eb="4">
      <t>ニュウリョク</t>
    </rPh>
    <rPh sb="6" eb="8">
      <t>ヘンコウ</t>
    </rPh>
    <rPh sb="8" eb="9">
      <t>カ</t>
    </rPh>
    <phoneticPr fontId="113"/>
  </si>
  <si>
    <t>最低血圧</t>
    <rPh sb="0" eb="4">
      <t>サイテイケツアツ</t>
    </rPh>
    <phoneticPr fontId="113"/>
  </si>
  <si>
    <t>両側内頚動脈高度狭窄や主幹動脈閉塞がある例、または血管未評価例では140/90未満を目指すことが妥当である（脳卒中治療ガイドライン2021より）</t>
    <phoneticPr fontId="113"/>
  </si>
  <si>
    <t>脂質</t>
    <rPh sb="0" eb="2">
      <t>シシツ</t>
    </rPh>
    <phoneticPr fontId="113"/>
  </si>
  <si>
    <t>LDL</t>
    <phoneticPr fontId="113"/>
  </si>
  <si>
    <t>冠動脈疾患を合併している場合にはLDL &lt;70 mg/dLを考慮しても良い</t>
    <phoneticPr fontId="113"/>
  </si>
  <si>
    <t>血糖</t>
    <rPh sb="0" eb="2">
      <t>ケットウ</t>
    </rPh>
    <phoneticPr fontId="113"/>
  </si>
  <si>
    <t>HgA1c</t>
  </si>
  <si>
    <t>認知症やADL低下、多くの併存疾患を伴う場合や、低血糖が危惧される薬剤を使用している場合には、HbA1c 8.0%未満または8.5%未満が血糖コントロール目標となる（高齢者糖尿病治療ガイド2021より）</t>
    <phoneticPr fontId="113"/>
  </si>
  <si>
    <t>フリー記載</t>
    <phoneticPr fontId="113"/>
  </si>
  <si>
    <t>転院目的</t>
    <rPh sb="0" eb="2">
      <t>テンイン</t>
    </rPh>
    <rPh sb="2" eb="4">
      <t>モクテキ</t>
    </rPh>
    <phoneticPr fontId="113"/>
  </si>
  <si>
    <t>選択</t>
    <rPh sb="0" eb="2">
      <t>センタク</t>
    </rPh>
    <phoneticPr fontId="113"/>
  </si>
  <si>
    <t>退院日</t>
    <rPh sb="0" eb="3">
      <t>タイインビ</t>
    </rPh>
    <phoneticPr fontId="113"/>
  </si>
  <si>
    <t>退院時mRS</t>
    <rPh sb="0" eb="3">
      <t>タイインジ</t>
    </rPh>
    <phoneticPr fontId="113"/>
  </si>
  <si>
    <t>追記内容</t>
    <rPh sb="0" eb="2">
      <t>ツイキ</t>
    </rPh>
    <rPh sb="2" eb="4">
      <t>ナイヨウ</t>
    </rPh>
    <phoneticPr fontId="113"/>
  </si>
  <si>
    <t>注射薬</t>
    <rPh sb="0" eb="3">
      <t>チュウシャヤク</t>
    </rPh>
    <phoneticPr fontId="113"/>
  </si>
  <si>
    <t>　　→※フリーコメント入力</t>
    <rPh sb="11" eb="13">
      <t>ニュウリョク</t>
    </rPh>
    <phoneticPr fontId="113"/>
  </si>
  <si>
    <t>かかりつけ医</t>
    <rPh sb="5" eb="6">
      <t>イ</t>
    </rPh>
    <phoneticPr fontId="113"/>
  </si>
  <si>
    <t>フリー記載</t>
    <phoneticPr fontId="113"/>
  </si>
  <si>
    <t>急性期（紹介元）外来受診の必要性</t>
    <phoneticPr fontId="113"/>
  </si>
  <si>
    <t>「脳卒中以外」の科名</t>
    <rPh sb="1" eb="4">
      <t>ノウソッチュウ</t>
    </rPh>
    <rPh sb="4" eb="6">
      <t>イガイ</t>
    </rPh>
    <rPh sb="8" eb="10">
      <t>カメイ</t>
    </rPh>
    <phoneticPr fontId="113"/>
  </si>
  <si>
    <t>「必要」時内容</t>
    <rPh sb="1" eb="3">
      <t>ヒツヨウ</t>
    </rPh>
    <rPh sb="4" eb="5">
      <t>ジ</t>
    </rPh>
    <rPh sb="5" eb="7">
      <t>ナイヨウ</t>
    </rPh>
    <phoneticPr fontId="113"/>
  </si>
  <si>
    <t>診断（脳卒中の病型分類）</t>
    <rPh sb="0" eb="2">
      <t>シンダン</t>
    </rPh>
    <rPh sb="3" eb="6">
      <t>ノウソッチュウ</t>
    </rPh>
    <rPh sb="7" eb="8">
      <t>ビョウ</t>
    </rPh>
    <rPh sb="8" eb="9">
      <t>ケイ</t>
    </rPh>
    <rPh sb="9" eb="11">
      <t>ブンルイ</t>
    </rPh>
    <phoneticPr fontId="113"/>
  </si>
  <si>
    <t>かかりつけ医名</t>
    <rPh sb="5" eb="6">
      <t>イ</t>
    </rPh>
    <rPh sb="6" eb="7">
      <t>メイ</t>
    </rPh>
    <phoneticPr fontId="113"/>
  </si>
  <si>
    <t>急性期（紹介元）外来受診の必要性</t>
    <phoneticPr fontId="113"/>
  </si>
  <si>
    <t>自動入力（表紙から転記）</t>
    <rPh sb="0" eb="2">
      <t>ジドウ</t>
    </rPh>
    <rPh sb="2" eb="4">
      <t>ニュウリョク</t>
    </rPh>
    <rPh sb="5" eb="7">
      <t>ヒョウシ</t>
    </rPh>
    <rPh sb="9" eb="11">
      <t>テンキ</t>
    </rPh>
    <phoneticPr fontId="113"/>
  </si>
  <si>
    <t>自動入力（本日の日付）</t>
    <rPh sb="0" eb="2">
      <t>ジドウ</t>
    </rPh>
    <rPh sb="2" eb="4">
      <t>ニュウリョク</t>
    </rPh>
    <rPh sb="5" eb="7">
      <t>ホンジツ</t>
    </rPh>
    <rPh sb="8" eb="10">
      <t>ヒヅケ</t>
    </rPh>
    <phoneticPr fontId="113"/>
  </si>
  <si>
    <r>
      <t xml:space="preserve">紹介状へ記載する追記内容
</t>
    </r>
    <r>
      <rPr>
        <sz val="10"/>
        <color theme="1"/>
        <rFont val="ＭＳ Ｐゴシック"/>
        <family val="3"/>
        <charset val="128"/>
        <scheme val="minor"/>
      </rPr>
      <t>※入院中経過及び退院時追記内容があれば
こちらに記載ください。</t>
    </r>
    <rPh sb="0" eb="3">
      <t>ショウカイジョウ</t>
    </rPh>
    <rPh sb="4" eb="6">
      <t>キサイ</t>
    </rPh>
    <rPh sb="8" eb="10">
      <t>ツイキ</t>
    </rPh>
    <rPh sb="10" eb="12">
      <t>ナイヨウ</t>
    </rPh>
    <rPh sb="15" eb="17">
      <t>ニュウイン</t>
    </rPh>
    <rPh sb="17" eb="18">
      <t>ナカ</t>
    </rPh>
    <rPh sb="18" eb="20">
      <t>ケイカ</t>
    </rPh>
    <rPh sb="20" eb="21">
      <t>オヨ</t>
    </rPh>
    <rPh sb="22" eb="25">
      <t>タイインジ</t>
    </rPh>
    <rPh sb="25" eb="27">
      <t>ツイキ</t>
    </rPh>
    <rPh sb="27" eb="29">
      <t>ナイヨウ</t>
    </rPh>
    <rPh sb="38" eb="40">
      <t>キサイ</t>
    </rPh>
    <phoneticPr fontId="113"/>
  </si>
  <si>
    <t>【中間医療施設→自宅への退院基準】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再発予防の方針が確立され維持されており、今後の外来主治医が決定している。
■ ADLは自立、もしくは介護によって家庭生活を送ることができる。
■ 在宅介護が必要な場合にその手配ができている。</t>
  </si>
  <si>
    <t>【維持期施設→自宅への退院基準】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再発予防の方針が確立され維持されており、外来主治医が決定している。
■ ADLは自立、もしくは介護によって家庭生活を送ることができる。
■ 在宅介護が必要な場合にその手配ができている。</t>
  </si>
  <si>
    <t>紹介状へ記載する追記内容</t>
    <rPh sb="0" eb="3">
      <t>ショウカイジョウ</t>
    </rPh>
    <rPh sb="4" eb="6">
      <t>キサイ</t>
    </rPh>
    <rPh sb="8" eb="10">
      <t>ツイキ</t>
    </rPh>
    <rPh sb="10" eb="12">
      <t>ナイヨウ</t>
    </rPh>
    <phoneticPr fontId="113"/>
  </si>
  <si>
    <t>二次予防
(生活習慣病管理)</t>
    <rPh sb="0" eb="2">
      <t>ニジ</t>
    </rPh>
    <rPh sb="2" eb="4">
      <t>ヨボウ</t>
    </rPh>
    <rPh sb="6" eb="11">
      <t>セイカツシュウカンビョウ</t>
    </rPh>
    <rPh sb="11" eb="13">
      <t>カンリ</t>
    </rPh>
    <phoneticPr fontId="113"/>
  </si>
  <si>
    <r>
      <t xml:space="preserve">数値入力
</t>
    </r>
    <r>
      <rPr>
        <b/>
        <u/>
        <sz val="10"/>
        <color theme="1"/>
        <rFont val="ＭＳ Ｐゴシック"/>
        <family val="3"/>
        <charset val="128"/>
        <scheme val="minor"/>
      </rPr>
      <t>（入力例）2000/01/05</t>
    </r>
    <rPh sb="0" eb="2">
      <t>スウチ</t>
    </rPh>
    <rPh sb="2" eb="4">
      <t>ニュウリョク</t>
    </rPh>
    <rPh sb="6" eb="9">
      <t>ニュウリョクレイ</t>
    </rPh>
    <phoneticPr fontId="113"/>
  </si>
  <si>
    <t>退院・転院基準</t>
    <rPh sb="0" eb="2">
      <t>タイイン</t>
    </rPh>
    <rPh sb="3" eb="5">
      <t>テンイン</t>
    </rPh>
    <rPh sb="5" eb="7">
      <t>キジュン</t>
    </rPh>
    <phoneticPr fontId="113"/>
  </si>
  <si>
    <t>装具の作成</t>
    <rPh sb="0" eb="2">
      <t>ソウグ</t>
    </rPh>
    <rPh sb="3" eb="5">
      <t>サクセイ</t>
    </rPh>
    <phoneticPr fontId="15"/>
  </si>
  <si>
    <t>装具の有無：</t>
    <rPh sb="0" eb="2">
      <t>ソウグ</t>
    </rPh>
    <rPh sb="3" eb="5">
      <t>ウム</t>
    </rPh>
    <phoneticPr fontId="15"/>
  </si>
  <si>
    <t>総カロリー数：　　　　　　　　　　　　　　　　　　　　　　　　Kcal</t>
    <rPh sb="0" eb="1">
      <t>ソウ</t>
    </rPh>
    <rPh sb="5" eb="6">
      <t>スウ</t>
    </rPh>
    <phoneticPr fontId="15"/>
  </si>
  <si>
    <t>主食</t>
    <rPh sb="0" eb="2">
      <t>シュショク</t>
    </rPh>
    <phoneticPr fontId="15"/>
  </si>
  <si>
    <t>米飯</t>
    <rPh sb="0" eb="2">
      <t>ベイハン</t>
    </rPh>
    <phoneticPr fontId="15"/>
  </si>
  <si>
    <t>普通食</t>
    <rPh sb="0" eb="2">
      <t>フツウ</t>
    </rPh>
    <rPh sb="2" eb="3">
      <t>ショク</t>
    </rPh>
    <phoneticPr fontId="15"/>
  </si>
  <si>
    <t>軟飯</t>
    <rPh sb="0" eb="2">
      <t>ナンハン</t>
    </rPh>
    <phoneticPr fontId="15"/>
  </si>
  <si>
    <t>嚥下調整食4（軟菜食）</t>
    <rPh sb="0" eb="2">
      <t>エンゲ</t>
    </rPh>
    <rPh sb="2" eb="4">
      <t>チョウセイ</t>
    </rPh>
    <rPh sb="4" eb="5">
      <t>ショク</t>
    </rPh>
    <rPh sb="7" eb="10">
      <t>ナンサイショク</t>
    </rPh>
    <phoneticPr fontId="15"/>
  </si>
  <si>
    <t>全粥</t>
    <rPh sb="0" eb="1">
      <t>ゼン</t>
    </rPh>
    <rPh sb="1" eb="2">
      <t>カユ</t>
    </rPh>
    <phoneticPr fontId="15"/>
  </si>
  <si>
    <t>嚥下調整食3（トロミ付きざみ）</t>
    <rPh sb="0" eb="2">
      <t>エンゲ</t>
    </rPh>
    <rPh sb="2" eb="4">
      <t>チョウセイ</t>
    </rPh>
    <rPh sb="4" eb="5">
      <t>ショク</t>
    </rPh>
    <rPh sb="10" eb="11">
      <t>ツ</t>
    </rPh>
    <phoneticPr fontId="15"/>
  </si>
  <si>
    <t>ミキサー粥</t>
    <rPh sb="4" eb="5">
      <t>カユ</t>
    </rPh>
    <phoneticPr fontId="15"/>
  </si>
  <si>
    <t>嚥下調整食2（ミキサー･ペースト食）</t>
    <rPh sb="0" eb="2">
      <t>エンゲ</t>
    </rPh>
    <rPh sb="2" eb="5">
      <t>チョウセイショク</t>
    </rPh>
    <rPh sb="16" eb="17">
      <t>ショク</t>
    </rPh>
    <phoneticPr fontId="15"/>
  </si>
  <si>
    <t>重湯ゼリー</t>
    <rPh sb="0" eb="2">
      <t>オモユ</t>
    </rPh>
    <phoneticPr fontId="15"/>
  </si>
  <si>
    <t>嚥下調整食1（ゼリー食）</t>
    <rPh sb="0" eb="2">
      <t>エンゲ</t>
    </rPh>
    <rPh sb="2" eb="4">
      <t>チョウセイ</t>
    </rPh>
    <rPh sb="4" eb="5">
      <t>ショク</t>
    </rPh>
    <rPh sb="10" eb="11">
      <t>ショク</t>
    </rPh>
    <phoneticPr fontId="15"/>
  </si>
  <si>
    <t>副食</t>
    <rPh sb="0" eb="2">
      <t>フクショク</t>
    </rPh>
    <phoneticPr fontId="15"/>
  </si>
  <si>
    <t>その他（　　　　　　　　　　　）</t>
    <rPh sb="2" eb="3">
      <t>ホカ</t>
    </rPh>
    <phoneticPr fontId="15"/>
  </si>
  <si>
    <t>座位保持</t>
    <rPh sb="0" eb="2">
      <t>ザイ</t>
    </rPh>
    <rPh sb="2" eb="4">
      <t>ホジ</t>
    </rPh>
    <phoneticPr fontId="15"/>
  </si>
  <si>
    <t>水分とろみ</t>
    <rPh sb="0" eb="2">
      <t>スイブン</t>
    </rPh>
    <phoneticPr fontId="15"/>
  </si>
  <si>
    <t>（</t>
    <phoneticPr fontId="15"/>
  </si>
  <si>
    <t>）</t>
    <phoneticPr fontId="15"/>
  </si>
  <si>
    <t>【中間医療施設→維持期施設への転院基準】     
■ 中間医療施設でのリハビリテーションがゴールに達した。
■ バイタルサインが安定し合併症がコントロールされている。
■ 再発予防の方針が確立され維持されている。
■ 現時点で家族による介護が困難である。</t>
    <phoneticPr fontId="15"/>
  </si>
  <si>
    <t>診療科名</t>
    <rPh sb="0" eb="3">
      <t>シンリョウカ</t>
    </rPh>
    <rPh sb="3" eb="4">
      <t>メイ</t>
    </rPh>
    <phoneticPr fontId="113"/>
  </si>
  <si>
    <t>発症日</t>
    <rPh sb="0" eb="2">
      <t>ハッショウ</t>
    </rPh>
    <rPh sb="2" eb="3">
      <t>ビ</t>
    </rPh>
    <phoneticPr fontId="15"/>
  </si>
  <si>
    <t>診療科</t>
    <rPh sb="0" eb="3">
      <t>シンリョウカ</t>
    </rPh>
    <phoneticPr fontId="15"/>
  </si>
  <si>
    <t>診断</t>
    <rPh sb="0" eb="2">
      <t>シンダン</t>
    </rPh>
    <phoneticPr fontId="15"/>
  </si>
  <si>
    <t>医師：</t>
    <rPh sb="0" eb="2">
      <t>イシ</t>
    </rPh>
    <phoneticPr fontId="15"/>
  </si>
  <si>
    <t>計画管理病院 （患者ID：　　　　　        　　　　　）</t>
    <phoneticPr fontId="15"/>
  </si>
  <si>
    <t>合計得点　　　　　　　　　点</t>
    <phoneticPr fontId="15"/>
  </si>
  <si>
    <t>評価者</t>
    <phoneticPr fontId="15"/>
  </si>
  <si>
    <t>フリー記載
（入力例）脳卒中　※"科"は不要</t>
    <rPh sb="7" eb="9">
      <t>ニュウリョク</t>
    </rPh>
    <rPh sb="9" eb="10">
      <t>レイ</t>
    </rPh>
    <rPh sb="11" eb="14">
      <t>ノウソッチュウ</t>
    </rPh>
    <rPh sb="17" eb="18">
      <t>カ</t>
    </rPh>
    <rPh sb="20" eb="22">
      <t>フヨウ</t>
    </rPh>
    <phoneticPr fontId="15"/>
  </si>
  <si>
    <t>日付</t>
    <rPh sb="0" eb="2">
      <t>ヒヅケ</t>
    </rPh>
    <phoneticPr fontId="113"/>
  </si>
  <si>
    <t>内容記載</t>
    <rPh sb="0" eb="2">
      <t>ナイヨウ</t>
    </rPh>
    <rPh sb="2" eb="4">
      <t>キサイ</t>
    </rPh>
    <phoneticPr fontId="113"/>
  </si>
  <si>
    <t xml:space="preserve">紹介元
診療科・医師名 </t>
    <rPh sb="0" eb="2">
      <t>ショウカイ</t>
    </rPh>
    <rPh sb="2" eb="3">
      <t>モト</t>
    </rPh>
    <rPh sb="4" eb="7">
      <t>シンリョウカ</t>
    </rPh>
    <rPh sb="8" eb="10">
      <t>イシ</t>
    </rPh>
    <rPh sb="10" eb="11">
      <t>メイ</t>
    </rPh>
    <phoneticPr fontId="15"/>
  </si>
  <si>
    <t>／　　　／</t>
    <phoneticPr fontId="15"/>
  </si>
  <si>
    <t>　　／　　／</t>
    <phoneticPr fontId="15"/>
  </si>
  <si>
    <t>ＳＮＳ静岡脳卒中機能 　　スケール改定浜松版　</t>
    <phoneticPr fontId="15"/>
  </si>
  <si>
    <t>病院
（急性期）</t>
    <rPh sb="0" eb="2">
      <t>ビョウイン</t>
    </rPh>
    <rPh sb="4" eb="7">
      <t>キュウセイキ</t>
    </rPh>
    <phoneticPr fontId="15"/>
  </si>
  <si>
    <t>脳出血の要因</t>
    <rPh sb="0" eb="3">
      <t>ノウシュッケツ</t>
    </rPh>
    <rPh sb="4" eb="6">
      <t>ヨウイン</t>
    </rPh>
    <phoneticPr fontId="113"/>
  </si>
  <si>
    <t>くも膜下出血の要因</t>
    <rPh sb="2" eb="6">
      <t>マクカシュッケツ</t>
    </rPh>
    <rPh sb="7" eb="9">
      <t>ヨウイン</t>
    </rPh>
    <phoneticPr fontId="113"/>
  </si>
  <si>
    <t>一過性脳虚血性発作</t>
    <phoneticPr fontId="15"/>
  </si>
  <si>
    <t>その他の脳卒中</t>
    <rPh sb="2" eb="3">
      <t>タ</t>
    </rPh>
    <rPh sb="4" eb="7">
      <t>ノウソッチュウ</t>
    </rPh>
    <phoneticPr fontId="15"/>
  </si>
  <si>
    <t>一過性脳虚血性発作　　※自動入力（「病態」で選択した場合）</t>
    <phoneticPr fontId="15"/>
  </si>
  <si>
    <t>その他の脳卒中　※自動入力（「病態」で選択した場合）</t>
    <rPh sb="2" eb="3">
      <t>タ</t>
    </rPh>
    <rPh sb="4" eb="7">
      <t>ノウソッチュウ</t>
    </rPh>
    <phoneticPr fontId="15"/>
  </si>
  <si>
    <t>意識障害</t>
    <rPh sb="0" eb="4">
      <t>イシキショウガイ</t>
    </rPh>
    <phoneticPr fontId="15"/>
  </si>
  <si>
    <t>失語</t>
    <rPh sb="0" eb="2">
      <t>シツゴ</t>
    </rPh>
    <phoneticPr fontId="15"/>
  </si>
  <si>
    <t>構音障害</t>
    <rPh sb="0" eb="4">
      <t>コウオンショウガイ</t>
    </rPh>
    <phoneticPr fontId="15"/>
  </si>
  <si>
    <t>右片麻痺</t>
    <rPh sb="0" eb="1">
      <t>ミギ</t>
    </rPh>
    <rPh sb="1" eb="4">
      <t>ヘンマヒ</t>
    </rPh>
    <phoneticPr fontId="15"/>
  </si>
  <si>
    <t>左片麻痺</t>
    <rPh sb="0" eb="1">
      <t>ヒダリ</t>
    </rPh>
    <rPh sb="1" eb="4">
      <t>ヘンマヒ</t>
    </rPh>
    <phoneticPr fontId="15"/>
  </si>
  <si>
    <t>運動失調</t>
    <rPh sb="0" eb="4">
      <t>ウンドウシッチョウ</t>
    </rPh>
    <phoneticPr fontId="15"/>
  </si>
  <si>
    <t>感覚障害</t>
    <rPh sb="0" eb="4">
      <t>カンカクショウガイ</t>
    </rPh>
    <phoneticPr fontId="15"/>
  </si>
  <si>
    <t>頭痛</t>
    <rPh sb="0" eb="2">
      <t>ズツウ</t>
    </rPh>
    <phoneticPr fontId="15"/>
  </si>
  <si>
    <t>めまい</t>
    <phoneticPr fontId="15"/>
  </si>
  <si>
    <t>その他</t>
    <rPh sb="2" eb="3">
      <t>タ</t>
    </rPh>
    <phoneticPr fontId="15"/>
  </si>
  <si>
    <t>なし</t>
    <phoneticPr fontId="15"/>
  </si>
  <si>
    <t>高血圧</t>
    <rPh sb="0" eb="3">
      <t>コウケツアツ</t>
    </rPh>
    <phoneticPr fontId="15"/>
  </si>
  <si>
    <t>脂質異常</t>
    <rPh sb="0" eb="4">
      <t>シシツイジョウ</t>
    </rPh>
    <phoneticPr fontId="15"/>
  </si>
  <si>
    <t>糖尿病</t>
    <rPh sb="0" eb="3">
      <t>トウニョウビョウ</t>
    </rPh>
    <phoneticPr fontId="15"/>
  </si>
  <si>
    <t>心房細動</t>
    <rPh sb="0" eb="4">
      <t>シンボウサイドウ</t>
    </rPh>
    <phoneticPr fontId="15"/>
  </si>
  <si>
    <t>呼吸不全</t>
    <rPh sb="0" eb="4">
      <t>コキュウフゼン</t>
    </rPh>
    <phoneticPr fontId="15"/>
  </si>
  <si>
    <t>肺炎</t>
    <rPh sb="0" eb="2">
      <t>ハイエン</t>
    </rPh>
    <phoneticPr fontId="15"/>
  </si>
  <si>
    <t>腎機能不全</t>
    <rPh sb="0" eb="5">
      <t>ジンキノウフゼン</t>
    </rPh>
    <phoneticPr fontId="15"/>
  </si>
  <si>
    <t>肝機能不全</t>
    <rPh sb="0" eb="5">
      <t>カンキノウフゼン</t>
    </rPh>
    <phoneticPr fontId="15"/>
  </si>
  <si>
    <t>尿路感染症</t>
    <rPh sb="0" eb="5">
      <t>ニョウロカンセンショウ</t>
    </rPh>
    <phoneticPr fontId="15"/>
  </si>
  <si>
    <t>虚血性心疾患</t>
    <rPh sb="0" eb="6">
      <t>キョケツセイシンシッカン</t>
    </rPh>
    <phoneticPr fontId="15"/>
  </si>
  <si>
    <t>心不全</t>
    <rPh sb="0" eb="3">
      <t>シンフゼン</t>
    </rPh>
    <phoneticPr fontId="15"/>
  </si>
  <si>
    <t>下肢静脈血栓症</t>
    <rPh sb="0" eb="7">
      <t>カシジョウミャクケッセンショウ</t>
    </rPh>
    <phoneticPr fontId="15"/>
  </si>
  <si>
    <t>不眠</t>
    <rPh sb="0" eb="2">
      <t>フミン</t>
    </rPh>
    <phoneticPr fontId="15"/>
  </si>
  <si>
    <t>うつ病</t>
    <rPh sb="2" eb="3">
      <t>ビョウ</t>
    </rPh>
    <phoneticPr fontId="15"/>
  </si>
  <si>
    <t>便秘</t>
    <rPh sb="0" eb="2">
      <t>ベンピ</t>
    </rPh>
    <phoneticPr fontId="15"/>
  </si>
  <si>
    <t>大腿骨骨折</t>
    <rPh sb="0" eb="5">
      <t>ダイタイコツコッセツ</t>
    </rPh>
    <phoneticPr fontId="15"/>
  </si>
  <si>
    <t>該当処置無し</t>
    <rPh sb="0" eb="2">
      <t>ガイトウ</t>
    </rPh>
    <rPh sb="2" eb="4">
      <t>ショチ</t>
    </rPh>
    <rPh sb="4" eb="5">
      <t>ナ</t>
    </rPh>
    <phoneticPr fontId="15"/>
  </si>
  <si>
    <t>インスリン</t>
    <phoneticPr fontId="15"/>
  </si>
  <si>
    <t>酸素投与</t>
    <rPh sb="0" eb="2">
      <t>サンソ</t>
    </rPh>
    <rPh sb="2" eb="4">
      <t>トウヨ</t>
    </rPh>
    <phoneticPr fontId="15"/>
  </si>
  <si>
    <t>褥瘡治療</t>
    <rPh sb="0" eb="2">
      <t>ジョクソウ</t>
    </rPh>
    <rPh sb="2" eb="4">
      <t>チリョウ</t>
    </rPh>
    <phoneticPr fontId="15"/>
  </si>
  <si>
    <t>抗菌薬</t>
    <rPh sb="0" eb="3">
      <t>コウキンヤク</t>
    </rPh>
    <phoneticPr fontId="15"/>
  </si>
  <si>
    <t>気切切開</t>
    <rPh sb="0" eb="4">
      <t>キセツセッカイ</t>
    </rPh>
    <phoneticPr fontId="15"/>
  </si>
  <si>
    <t>胃ろう</t>
    <rPh sb="0" eb="1">
      <t>イ</t>
    </rPh>
    <phoneticPr fontId="15"/>
  </si>
  <si>
    <t>該当薬剤なし</t>
    <rPh sb="0" eb="2">
      <t>ガイトウ</t>
    </rPh>
    <rPh sb="2" eb="4">
      <t>ヤクザイ</t>
    </rPh>
    <phoneticPr fontId="15"/>
  </si>
  <si>
    <t>プラザキサ</t>
    <phoneticPr fontId="15"/>
  </si>
  <si>
    <t>イグザレルト</t>
    <phoneticPr fontId="15"/>
  </si>
  <si>
    <t>エリキュース</t>
    <phoneticPr fontId="15"/>
  </si>
  <si>
    <t>リクシアナ</t>
    <phoneticPr fontId="15"/>
  </si>
  <si>
    <t>エフィエント</t>
    <phoneticPr fontId="15"/>
  </si>
  <si>
    <t>ラミクタール</t>
    <phoneticPr fontId="15"/>
  </si>
  <si>
    <t>ビムパット</t>
    <phoneticPr fontId="15"/>
  </si>
  <si>
    <t>フィコンパ</t>
    <phoneticPr fontId="15"/>
  </si>
  <si>
    <t>該当薬なし</t>
    <rPh sb="0" eb="2">
      <t>ガイトウ</t>
    </rPh>
    <rPh sb="2" eb="3">
      <t>ヤク</t>
    </rPh>
    <phoneticPr fontId="15"/>
  </si>
  <si>
    <t>ネスプ</t>
    <phoneticPr fontId="15"/>
  </si>
  <si>
    <t>フォルテオ</t>
    <phoneticPr fontId="15"/>
  </si>
  <si>
    <t>輸血</t>
    <rPh sb="0" eb="2">
      <t>ユケツ</t>
    </rPh>
    <phoneticPr fontId="15"/>
  </si>
  <si>
    <t>血栓溶解療法</t>
    <rPh sb="0" eb="6">
      <t>ケッセンヨウカイリョウホウ</t>
    </rPh>
    <phoneticPr fontId="15"/>
  </si>
  <si>
    <t>血管内治療法</t>
    <rPh sb="0" eb="3">
      <t>ケッカンナイ</t>
    </rPh>
    <rPh sb="3" eb="5">
      <t>チリョウ</t>
    </rPh>
    <rPh sb="5" eb="6">
      <t>ホウ</t>
    </rPh>
    <phoneticPr fontId="15"/>
  </si>
  <si>
    <t>手術</t>
    <rPh sb="0" eb="2">
      <t>シュジュツ</t>
    </rPh>
    <phoneticPr fontId="15"/>
  </si>
  <si>
    <t>血栓回収</t>
    <rPh sb="0" eb="2">
      <t>ケッセン</t>
    </rPh>
    <rPh sb="2" eb="4">
      <t>カイシュウ</t>
    </rPh>
    <phoneticPr fontId="15"/>
  </si>
  <si>
    <t>PTA</t>
    <phoneticPr fontId="15"/>
  </si>
  <si>
    <t>瘤内塞栓術</t>
    <rPh sb="0" eb="2">
      <t>リュウナイ</t>
    </rPh>
    <rPh sb="2" eb="4">
      <t>ソクセン</t>
    </rPh>
    <rPh sb="4" eb="5">
      <t>ジュツ</t>
    </rPh>
    <phoneticPr fontId="15"/>
  </si>
  <si>
    <t>開頭血栓除去術</t>
    <rPh sb="0" eb="2">
      <t>カイトウ</t>
    </rPh>
    <rPh sb="2" eb="7">
      <t>ケッセンジョキョジュツ</t>
    </rPh>
    <phoneticPr fontId="15"/>
  </si>
  <si>
    <t>内視鏡的血腫除去術</t>
    <rPh sb="0" eb="4">
      <t>ナイシキョウテキ</t>
    </rPh>
    <rPh sb="4" eb="6">
      <t>ケッシュ</t>
    </rPh>
    <rPh sb="6" eb="9">
      <t>ジョキョジュツ</t>
    </rPh>
    <phoneticPr fontId="15"/>
  </si>
  <si>
    <t>開頭クリッピング術</t>
    <rPh sb="0" eb="2">
      <t>カイトウ</t>
    </rPh>
    <rPh sb="8" eb="9">
      <t>ジュツ</t>
    </rPh>
    <phoneticPr fontId="15"/>
  </si>
  <si>
    <t>抗血栓薬</t>
    <rPh sb="0" eb="4">
      <t>コウケッセンヤク</t>
    </rPh>
    <phoneticPr fontId="15"/>
  </si>
  <si>
    <t>抗血栓薬多剤</t>
    <rPh sb="0" eb="3">
      <t>コウケッセン</t>
    </rPh>
    <rPh sb="3" eb="4">
      <t>ヤク</t>
    </rPh>
    <rPh sb="4" eb="6">
      <t>タザイ</t>
    </rPh>
    <phoneticPr fontId="15"/>
  </si>
  <si>
    <t>抗血小板薬単剤</t>
    <rPh sb="0" eb="4">
      <t>コウケッショウバン</t>
    </rPh>
    <rPh sb="4" eb="5">
      <t>ヤク</t>
    </rPh>
    <rPh sb="5" eb="7">
      <t>タンザイ</t>
    </rPh>
    <phoneticPr fontId="15"/>
  </si>
  <si>
    <t>抗凝固薬</t>
    <rPh sb="0" eb="4">
      <t>コウギョウコヤク</t>
    </rPh>
    <phoneticPr fontId="15"/>
  </si>
  <si>
    <t>降圧加療</t>
    <rPh sb="0" eb="2">
      <t>コウアツ</t>
    </rPh>
    <rPh sb="2" eb="4">
      <t>カリョウ</t>
    </rPh>
    <phoneticPr fontId="15"/>
  </si>
  <si>
    <t>全身管理</t>
    <rPh sb="0" eb="2">
      <t>ゼンシン</t>
    </rPh>
    <rPh sb="2" eb="4">
      <t>カンリ</t>
    </rPh>
    <phoneticPr fontId="15"/>
  </si>
  <si>
    <t>脳梗塞</t>
    <rPh sb="0" eb="3">
      <t>ノウコウソク</t>
    </rPh>
    <phoneticPr fontId="15"/>
  </si>
  <si>
    <t>心原性脳梗塞</t>
    <rPh sb="0" eb="6">
      <t>シンゲンセイノウコウソク</t>
    </rPh>
    <phoneticPr fontId="15"/>
  </si>
  <si>
    <t>アテローム血栓性脳梗塞</t>
    <rPh sb="5" eb="8">
      <t>ケッセンセイ</t>
    </rPh>
    <rPh sb="8" eb="11">
      <t>ノウコウソク</t>
    </rPh>
    <phoneticPr fontId="15"/>
  </si>
  <si>
    <t>ラクナ梗塞</t>
    <rPh sb="3" eb="5">
      <t>コウソク</t>
    </rPh>
    <phoneticPr fontId="15"/>
  </si>
  <si>
    <t>その他の脳梗塞</t>
    <rPh sb="2" eb="3">
      <t>タ</t>
    </rPh>
    <rPh sb="4" eb="7">
      <t>ノウコウソク</t>
    </rPh>
    <phoneticPr fontId="15"/>
  </si>
  <si>
    <t>頭蓋内ICA</t>
    <rPh sb="0" eb="3">
      <t>トウガイナイ</t>
    </rPh>
    <phoneticPr fontId="15"/>
  </si>
  <si>
    <t>頭蓋外ICA</t>
    <rPh sb="0" eb="3">
      <t>トウガイガイ</t>
    </rPh>
    <phoneticPr fontId="15"/>
  </si>
  <si>
    <t>MCA</t>
    <phoneticPr fontId="15"/>
  </si>
  <si>
    <t>ACA</t>
    <phoneticPr fontId="15"/>
  </si>
  <si>
    <t>VA</t>
    <phoneticPr fontId="15"/>
  </si>
  <si>
    <t>BA</t>
    <phoneticPr fontId="15"/>
  </si>
  <si>
    <t>PCA</t>
    <phoneticPr fontId="15"/>
  </si>
  <si>
    <t>狭窄</t>
    <rPh sb="0" eb="2">
      <t>キョウサク</t>
    </rPh>
    <phoneticPr fontId="15"/>
  </si>
  <si>
    <t>閉塞</t>
    <rPh sb="0" eb="2">
      <t>ヘイソク</t>
    </rPh>
    <phoneticPr fontId="15"/>
  </si>
  <si>
    <t>大脳半球</t>
    <rPh sb="0" eb="4">
      <t>ダイノウハンキュウ</t>
    </rPh>
    <phoneticPr fontId="15"/>
  </si>
  <si>
    <t>脳幹</t>
    <rPh sb="0" eb="2">
      <t>ノウカン</t>
    </rPh>
    <phoneticPr fontId="15"/>
  </si>
  <si>
    <t>動脈解離</t>
    <rPh sb="0" eb="2">
      <t>ドウミャク</t>
    </rPh>
    <rPh sb="2" eb="4">
      <t>カイリ</t>
    </rPh>
    <phoneticPr fontId="15"/>
  </si>
  <si>
    <t>原因不明</t>
    <rPh sb="0" eb="4">
      <t>ゲンインフメイ</t>
    </rPh>
    <phoneticPr fontId="15"/>
  </si>
  <si>
    <t>脳出血</t>
    <rPh sb="0" eb="3">
      <t>ノウシュッケツ</t>
    </rPh>
    <phoneticPr fontId="15"/>
  </si>
  <si>
    <t>高血圧性脳出血</t>
    <rPh sb="0" eb="4">
      <t>コウケツアツセイ</t>
    </rPh>
    <rPh sb="4" eb="7">
      <t>ノウシュッケツ</t>
    </rPh>
    <phoneticPr fontId="15"/>
  </si>
  <si>
    <t>くも膜下出血</t>
    <rPh sb="2" eb="4">
      <t>マクカ</t>
    </rPh>
    <rPh sb="4" eb="6">
      <t>シュッケツ</t>
    </rPh>
    <phoneticPr fontId="15"/>
  </si>
  <si>
    <t>動脈瘤性くも膜下出血</t>
    <rPh sb="0" eb="4">
      <t>ドウミャクリュウセイ</t>
    </rPh>
    <rPh sb="6" eb="10">
      <t>マクカシュッケツ</t>
    </rPh>
    <phoneticPr fontId="15"/>
  </si>
  <si>
    <t>ICA</t>
    <phoneticPr fontId="15"/>
  </si>
  <si>
    <t>MCA</t>
    <phoneticPr fontId="15"/>
  </si>
  <si>
    <t>ACA</t>
    <phoneticPr fontId="15"/>
  </si>
  <si>
    <t>VA</t>
    <phoneticPr fontId="15"/>
  </si>
  <si>
    <t>PCA</t>
    <phoneticPr fontId="15"/>
  </si>
  <si>
    <t>一過性脳虚血性発作</t>
    <rPh sb="0" eb="9">
      <t>イッカセイノウキョケツセイホッサ</t>
    </rPh>
    <phoneticPr fontId="15"/>
  </si>
  <si>
    <t>二次予防</t>
    <phoneticPr fontId="15"/>
  </si>
  <si>
    <t>脂質（LDL)</t>
    <rPh sb="0" eb="2">
      <t>シシツ</t>
    </rPh>
    <phoneticPr fontId="113"/>
  </si>
  <si>
    <t>血糖（HgA1c）</t>
    <rPh sb="0" eb="2">
      <t>ケットウ</t>
    </rPh>
    <phoneticPr fontId="113"/>
  </si>
  <si>
    <t>リハビリ転院</t>
    <rPh sb="4" eb="6">
      <t>テンイン</t>
    </rPh>
    <phoneticPr fontId="15"/>
  </si>
  <si>
    <t>長期療養転院</t>
    <rPh sb="0" eb="2">
      <t>チョウキ</t>
    </rPh>
    <rPh sb="2" eb="4">
      <t>リョウヨウ</t>
    </rPh>
    <rPh sb="4" eb="6">
      <t>テンイン</t>
    </rPh>
    <phoneticPr fontId="15"/>
  </si>
  <si>
    <t>外来診察・投薬</t>
  </si>
  <si>
    <t>内服薬(処方リスト提示)</t>
    <rPh sb="0" eb="3">
      <t>ナイフクヤク</t>
    </rPh>
    <rPh sb="4" eb="6">
      <t>ショホウ</t>
    </rPh>
    <rPh sb="9" eb="11">
      <t>テイジ</t>
    </rPh>
    <phoneticPr fontId="113"/>
  </si>
  <si>
    <t>新・紹介状診断名</t>
    <rPh sb="0" eb="1">
      <t>シン</t>
    </rPh>
    <rPh sb="2" eb="5">
      <t>ショウカイジョウ</t>
    </rPh>
    <rPh sb="5" eb="8">
      <t>シンダンメイ</t>
    </rPh>
    <phoneticPr fontId="15"/>
  </si>
  <si>
    <t>　</t>
    <phoneticPr fontId="15"/>
  </si>
  <si>
    <t>記載日：　　　　　年　　　　月　　　　日</t>
    <rPh sb="0" eb="2">
      <t>キサイ</t>
    </rPh>
    <rPh sb="2" eb="3">
      <t>ビ</t>
    </rPh>
    <rPh sb="9" eb="10">
      <t>ネン</t>
    </rPh>
    <rPh sb="14" eb="15">
      <t>ガツ</t>
    </rPh>
    <rPh sb="19" eb="20">
      <t>ヒ</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</si>
</sst>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yyyy&quot;年&quot;m&quot;月&quot;d&quot;日&quot;;@"/>
    <numFmt numFmtId="177" formatCode="0;\-0;;@"/>
    <numFmt numFmtId="178" formatCode="@&quot;　先生　御侍史&quot;"/>
    <numFmt numFmtId="179" formatCode="@&quot;　先生 御侍史&quot;"/>
    <numFmt numFmtId="180" formatCode="###&quot; mmHg&quot;"/>
    <numFmt numFmtId="181" formatCode="####&quot;mg/dL未満&quot;"/>
    <numFmt numFmtId="182" formatCode="####.0&quot;%未満&quot;"/>
    <numFmt numFmtId="183" formatCode="@&quot;科&quot;"/>
  </numFmts>
  <fonts count="12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5"/>
      <name val="Century"/>
      <family val="1"/>
    </font>
    <font>
      <b/>
      <sz val="18"/>
      <name val="ＭＳ 明朝"/>
      <family val="1"/>
      <charset val="128"/>
    </font>
    <font>
      <b/>
      <sz val="16"/>
      <name val="Century"/>
      <family val="1"/>
    </font>
    <font>
      <sz val="11"/>
      <name val="ＭＳ 明朝"/>
      <family val="1"/>
      <charset val="128"/>
    </font>
    <font>
      <u/>
      <sz val="14"/>
      <name val="ＭＳ 明朝"/>
      <family val="1"/>
      <charset val="128"/>
    </font>
    <font>
      <sz val="10"/>
      <name val="ＭＳ 明朝"/>
      <family val="1"/>
      <charset val="128"/>
    </font>
    <font>
      <b/>
      <sz val="14"/>
      <name val="ＭＳ 明朝"/>
      <family val="1"/>
      <charset val="128"/>
    </font>
    <font>
      <u/>
      <sz val="12"/>
      <name val="ＭＳ 明朝"/>
      <family val="1"/>
      <charset val="128"/>
    </font>
    <font>
      <sz val="12"/>
      <name val="ＭＳ 明朝"/>
      <family val="1"/>
      <charset val="128"/>
    </font>
    <font>
      <sz val="10.5"/>
      <name val="ＭＳ 明朝"/>
      <family val="1"/>
      <charset val="128"/>
    </font>
    <font>
      <sz val="14"/>
      <name val="ＭＳ 明朝"/>
      <family val="1"/>
      <charset val="128"/>
    </font>
    <font>
      <b/>
      <sz val="10.5"/>
      <name val="ＭＳ 明朝"/>
      <family val="1"/>
      <charset val="128"/>
    </font>
    <font>
      <sz val="6"/>
      <name val="ＭＳ Ｐゴシック"/>
      <family val="3"/>
      <charset val="128"/>
    </font>
    <font>
      <b/>
      <sz val="12"/>
      <name val="ＭＳ 明朝"/>
      <family val="1"/>
      <charset val="128"/>
    </font>
    <font>
      <b/>
      <sz val="10"/>
      <name val="ＭＳ 明朝"/>
      <family val="1"/>
      <charset val="128"/>
    </font>
    <font>
      <b/>
      <sz val="16"/>
      <name val="ＭＳ 明朝"/>
      <family val="1"/>
      <charset val="128"/>
    </font>
    <font>
      <sz val="12"/>
      <name val="ＭＳ Ｐゴシック"/>
      <family val="3"/>
      <charset val="128"/>
    </font>
    <font>
      <sz val="10"/>
      <name val="ＭＳ Ｐゴシック"/>
      <family val="3"/>
      <charset val="128"/>
    </font>
    <font>
      <sz val="24"/>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10"/>
      <name val="ＭＳ 明朝"/>
      <family val="1"/>
      <charset val="128"/>
    </font>
    <font>
      <b/>
      <sz val="12"/>
      <color indexed="12"/>
      <name val="ＭＳ 明朝"/>
      <family val="1"/>
      <charset val="128"/>
    </font>
    <font>
      <sz val="9"/>
      <name val="ＭＳ 明朝"/>
      <family val="1"/>
      <charset val="128"/>
    </font>
    <font>
      <sz val="16"/>
      <name val="ＭＳ 明朝"/>
      <family val="1"/>
      <charset val="128"/>
    </font>
    <font>
      <b/>
      <sz val="11"/>
      <name val="ＭＳ 明朝"/>
      <family val="1"/>
      <charset val="128"/>
    </font>
    <font>
      <b/>
      <sz val="11"/>
      <name val="ＭＳ Ｐゴシック"/>
      <family val="3"/>
      <charset val="128"/>
    </font>
    <font>
      <sz val="11"/>
      <name val="ＭＳ Ｐゴシック"/>
      <family val="3"/>
      <charset val="128"/>
    </font>
    <font>
      <sz val="11"/>
      <name val="ＭＳ ゴシック"/>
      <family val="3"/>
      <charset val="128"/>
    </font>
    <font>
      <sz val="8"/>
      <name val="ＭＳ 明朝"/>
      <family val="1"/>
      <charset val="128"/>
    </font>
    <font>
      <sz val="8"/>
      <name val="ＭＳ Ｐゴシック"/>
      <family val="3"/>
      <charset val="128"/>
    </font>
    <font>
      <sz val="11"/>
      <color indexed="22"/>
      <name val="ＭＳ 明朝"/>
      <family val="1"/>
      <charset val="128"/>
    </font>
    <font>
      <sz val="8"/>
      <name val="ＭＳ Ｐ明朝"/>
      <family val="1"/>
      <charset val="128"/>
    </font>
    <font>
      <sz val="10"/>
      <color indexed="10"/>
      <name val="ＭＳ Ｐゴシック"/>
      <family val="3"/>
      <charset val="128"/>
    </font>
    <font>
      <sz val="9"/>
      <name val="ＭＳ ゴシック"/>
      <family val="3"/>
      <charset val="128"/>
    </font>
    <font>
      <b/>
      <sz val="12"/>
      <name val="ＭＳ Ｐゴシック"/>
      <family val="3"/>
      <charset val="128"/>
    </font>
    <font>
      <sz val="9"/>
      <name val="ＭＳ Ｐゴシック"/>
      <family val="3"/>
      <charset val="128"/>
    </font>
    <font>
      <sz val="10"/>
      <name val="ＭＳ ゴシック"/>
      <family val="3"/>
      <charset val="128"/>
    </font>
    <font>
      <sz val="8"/>
      <name val="ＭＳ ゴシック"/>
      <family val="3"/>
      <charset val="128"/>
    </font>
    <font>
      <b/>
      <sz val="22"/>
      <name val="ＭＳ 明朝"/>
      <family val="1"/>
      <charset val="128"/>
    </font>
    <font>
      <b/>
      <sz val="11"/>
      <color indexed="10"/>
      <name val="ＭＳ 明朝"/>
      <family val="1"/>
      <charset val="128"/>
    </font>
    <font>
      <b/>
      <sz val="11"/>
      <name val="ＭＳ ゴシック"/>
      <family val="3"/>
      <charset val="128"/>
    </font>
    <font>
      <sz val="10.5"/>
      <name val="ＭＳ ゴシック"/>
      <family val="3"/>
      <charset val="128"/>
    </font>
    <font>
      <sz val="10.5"/>
      <name val="ＭＳ Ｐゴシック"/>
      <family val="3"/>
      <charset val="128"/>
    </font>
    <font>
      <b/>
      <sz val="10"/>
      <name val="ＭＳ Ｐゴシック"/>
      <family val="3"/>
      <charset val="128"/>
    </font>
    <font>
      <b/>
      <sz val="14"/>
      <name val="ＭＳ Ｐゴシック"/>
      <family val="3"/>
      <charset val="128"/>
    </font>
    <font>
      <b/>
      <sz val="9"/>
      <color indexed="12"/>
      <name val="ＭＳ 明朝"/>
      <family val="1"/>
      <charset val="128"/>
    </font>
    <font>
      <sz val="15"/>
      <name val="ＭＳ 明朝"/>
      <family val="1"/>
      <charset val="128"/>
    </font>
    <font>
      <b/>
      <sz val="15"/>
      <name val="ＭＳ 明朝"/>
      <family val="1"/>
      <charset val="128"/>
    </font>
    <font>
      <sz val="14"/>
      <name val="ＭＳ Ｐゴシック"/>
      <family val="3"/>
      <charset val="128"/>
    </font>
    <font>
      <b/>
      <sz val="13.5"/>
      <name val="ＭＳ Ｐゴシック"/>
      <family val="3"/>
      <charset val="128"/>
    </font>
    <font>
      <b/>
      <sz val="16"/>
      <name val="ＭＳ Ｐゴシック"/>
      <family val="3"/>
      <charset val="128"/>
    </font>
    <font>
      <b/>
      <sz val="12"/>
      <color indexed="12"/>
      <name val="ＭＳ Ｐゴシック"/>
      <family val="3"/>
      <charset val="128"/>
    </font>
    <font>
      <b/>
      <sz val="10"/>
      <color indexed="12"/>
      <name val="ＭＳ Ｐゴシック"/>
      <family val="3"/>
      <charset val="128"/>
    </font>
    <font>
      <b/>
      <sz val="9"/>
      <name val="ＭＳ Ｐゴシック"/>
      <family val="3"/>
      <charset val="128"/>
    </font>
    <font>
      <b/>
      <sz val="11"/>
      <color indexed="10"/>
      <name val="ＭＳ Ｐゴシック"/>
      <family val="3"/>
      <charset val="128"/>
    </font>
    <font>
      <b/>
      <sz val="11"/>
      <color indexed="12"/>
      <name val="ＭＳ Ｐゴシック"/>
      <family val="3"/>
      <charset val="128"/>
    </font>
    <font>
      <sz val="7"/>
      <name val="ＭＳ ゴシック"/>
      <family val="3"/>
      <charset val="128"/>
    </font>
    <font>
      <b/>
      <sz val="14"/>
      <color indexed="12"/>
      <name val="ＭＳ 明朝"/>
      <family val="1"/>
      <charset val="128"/>
    </font>
    <font>
      <u/>
      <sz val="11"/>
      <name val="ＭＳ Ｐゴシック"/>
      <family val="3"/>
      <charset val="128"/>
    </font>
    <font>
      <b/>
      <sz val="9"/>
      <name val="ＭＳ ゴシック"/>
      <family val="3"/>
      <charset val="128"/>
    </font>
    <font>
      <b/>
      <sz val="8"/>
      <name val="ＭＳ ゴシック"/>
      <family val="3"/>
      <charset val="128"/>
    </font>
    <font>
      <sz val="10.5"/>
      <name val="ＭＳ Ｐ明朝"/>
      <family val="1"/>
      <charset val="128"/>
    </font>
    <font>
      <sz val="10"/>
      <name val="ＭＳ Ｐ明朝"/>
      <family val="1"/>
      <charset val="128"/>
    </font>
    <font>
      <b/>
      <sz val="10.5"/>
      <name val="ＭＳ Ｐ明朝"/>
      <family val="1"/>
      <charset val="128"/>
    </font>
    <font>
      <b/>
      <sz val="10"/>
      <name val="ＭＳ Ｐ明朝"/>
      <family val="1"/>
      <charset val="128"/>
    </font>
    <font>
      <sz val="9"/>
      <name val="ＭＳ Ｐ明朝"/>
      <family val="1"/>
      <charset val="128"/>
    </font>
    <font>
      <sz val="14"/>
      <name val="ＭＳ Ｐ明朝"/>
      <family val="1"/>
      <charset val="128"/>
    </font>
    <font>
      <sz val="11"/>
      <name val="ＭＳ Ｐ明朝"/>
      <family val="1"/>
      <charset val="128"/>
    </font>
    <font>
      <sz val="18"/>
      <name val="ＭＳ Ｐ明朝"/>
      <family val="1"/>
      <charset val="128"/>
    </font>
    <font>
      <b/>
      <sz val="10"/>
      <name val="ＭＳ ゴシック"/>
      <family val="3"/>
      <charset val="128"/>
    </font>
    <font>
      <b/>
      <sz val="12"/>
      <name val="ＭＳ ゴシック"/>
      <family val="3"/>
      <charset val="128"/>
    </font>
    <font>
      <b/>
      <sz val="16"/>
      <name val="ＭＳ ゴシック"/>
      <family val="3"/>
      <charset val="128"/>
    </font>
    <font>
      <sz val="14"/>
      <name val="ＭＳ ゴシック"/>
      <family val="3"/>
      <charset val="128"/>
    </font>
    <font>
      <sz val="12"/>
      <name val="ＭＳ ゴシック"/>
      <family val="3"/>
      <charset val="128"/>
    </font>
    <font>
      <b/>
      <sz val="12"/>
      <color indexed="10"/>
      <name val="ＭＳ ゴシック"/>
      <family val="3"/>
      <charset val="128"/>
    </font>
    <font>
      <sz val="16"/>
      <name val="ＭＳ ゴシック"/>
      <family val="3"/>
      <charset val="128"/>
    </font>
    <font>
      <b/>
      <sz val="16"/>
      <name val="ＭＳ Ｐ明朝"/>
      <family val="1"/>
      <charset val="128"/>
    </font>
    <font>
      <b/>
      <sz val="12"/>
      <name val="ＭＳ Ｐ明朝"/>
      <family val="1"/>
      <charset val="128"/>
    </font>
    <font>
      <sz val="12"/>
      <name val="ＭＳ Ｐ明朝"/>
      <family val="1"/>
      <charset val="128"/>
    </font>
    <font>
      <b/>
      <sz val="18"/>
      <color rgb="FFFF0000"/>
      <name val="ＭＳ 明朝"/>
      <family val="1"/>
      <charset val="128"/>
    </font>
    <font>
      <sz val="9"/>
      <color rgb="FF000000"/>
      <name val="MS UI Gothic"/>
      <family val="3"/>
      <charset val="128"/>
    </font>
    <font>
      <sz val="11"/>
      <color rgb="FF000000"/>
      <name val="ＭＳ Ｐゴシック"/>
      <family val="3"/>
      <charset val="128"/>
    </font>
    <font>
      <b/>
      <sz val="17"/>
      <color rgb="FF000000"/>
      <name val="ＭＳ 明朝"/>
      <family val="1"/>
      <charset val="128"/>
    </font>
    <font>
      <sz val="14"/>
      <color rgb="FF000000"/>
      <name val="ＭＳ 明朝"/>
      <family val="1"/>
      <charset val="128"/>
    </font>
    <font>
      <sz val="13"/>
      <color rgb="FF000000"/>
      <name val="ＭＳ 明朝"/>
      <family val="1"/>
      <charset val="128"/>
    </font>
    <font>
      <sz val="13"/>
      <name val="ＭＳ 明朝"/>
      <family val="1"/>
      <charset val="128"/>
    </font>
    <font>
      <sz val="13"/>
      <name val="ＭＳ Ｐゴシック"/>
      <family val="3"/>
      <charset val="128"/>
    </font>
    <font>
      <b/>
      <sz val="13"/>
      <color rgb="FF000000"/>
      <name val="ＭＳ 明朝"/>
      <family val="1"/>
      <charset val="128"/>
    </font>
    <font>
      <b/>
      <u/>
      <sz val="13"/>
      <color rgb="FF000000"/>
      <name val="ＭＳ 明朝"/>
      <family val="1"/>
      <charset val="128"/>
    </font>
    <font>
      <b/>
      <sz val="13"/>
      <name val="ＭＳ 明朝"/>
      <family val="1"/>
      <charset val="128"/>
    </font>
    <font>
      <b/>
      <u/>
      <sz val="13"/>
      <name val="ＭＳ 明朝"/>
      <family val="1"/>
      <charset val="128"/>
    </font>
    <font>
      <sz val="14"/>
      <name val="ＭＳ Ｐゴシック"/>
      <family val="3"/>
      <charset val="128"/>
      <scheme val="minor"/>
    </font>
    <font>
      <sz val="14"/>
      <color theme="1"/>
      <name val="ＭＳ Ｐゴシック"/>
      <family val="3"/>
      <charset val="128"/>
      <scheme val="minor"/>
    </font>
    <font>
      <b/>
      <sz val="14"/>
      <name val="ＭＳ Ｐゴシック"/>
      <family val="3"/>
      <charset val="128"/>
      <scheme val="minor"/>
    </font>
    <font>
      <sz val="6"/>
      <name val="ＭＳ Ｐゴシック"/>
      <family val="2"/>
      <charset val="128"/>
      <scheme val="minor"/>
    </font>
    <font>
      <sz val="9"/>
      <color rgb="FF000000"/>
      <name val="Meiryo UI"/>
      <family val="3"/>
      <charset val="128"/>
    </font>
    <font>
      <b/>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0"/>
      <color theme="5" tint="0.59999389629810485"/>
      <name val="ＭＳ Ｐゴシック"/>
      <family val="3"/>
      <charset val="128"/>
      <scheme val="minor"/>
    </font>
    <font>
      <sz val="10"/>
      <color rgb="FF171717"/>
      <name val="Segoe UI"/>
      <family val="2"/>
    </font>
    <font>
      <sz val="10"/>
      <color rgb="FF000000"/>
      <name val="Arial"/>
      <family val="2"/>
    </font>
    <font>
      <sz val="10"/>
      <color rgb="FFFF0000"/>
      <name val="ＭＳ Ｐゴシック"/>
      <family val="3"/>
      <charset val="128"/>
      <scheme val="minor"/>
    </font>
    <font>
      <b/>
      <sz val="9"/>
      <color theme="1"/>
      <name val="ＭＳ Ｐゴシック"/>
      <family val="3"/>
      <charset val="128"/>
      <scheme val="minor"/>
    </font>
    <font>
      <sz val="12"/>
      <name val="ＭＳ Ｐゴシック"/>
      <family val="3"/>
      <charset val="128"/>
      <scheme val="minor"/>
    </font>
    <font>
      <b/>
      <u/>
      <sz val="10"/>
      <color theme="1"/>
      <name val="ＭＳ Ｐゴシック"/>
      <family val="3"/>
      <charset val="128"/>
      <scheme val="minor"/>
    </font>
    <font>
      <sz val="11"/>
      <name val="ＭＳ Ｐゴシック"/>
      <family val="3"/>
      <charset val="128"/>
      <scheme val="minor"/>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6"/>
        <bgColor indexed="64"/>
      </patternFill>
    </fill>
    <fill>
      <patternFill patternType="solid">
        <fgColor indexed="22"/>
        <bgColor indexed="64"/>
      </patternFill>
    </fill>
    <fill>
      <patternFill patternType="solid">
        <fgColor indexed="43"/>
        <bgColor indexed="64"/>
      </patternFill>
    </fill>
    <fill>
      <patternFill patternType="gray125">
        <bgColor indexed="22"/>
      </patternFill>
    </fill>
    <fill>
      <patternFill patternType="solid">
        <fgColor indexed="13"/>
        <bgColor indexed="64"/>
      </patternFill>
    </fill>
    <fill>
      <patternFill patternType="solid">
        <fgColor indexed="41"/>
        <bgColor indexed="64"/>
      </patternFill>
    </fill>
    <fill>
      <patternFill patternType="solid">
        <fgColor indexed="27"/>
        <bgColor indexed="64"/>
      </patternFill>
    </fill>
    <fill>
      <patternFill patternType="solid">
        <fgColor indexed="47"/>
        <bgColor indexed="64"/>
      </patternFill>
    </fill>
    <fill>
      <patternFill patternType="solid">
        <fgColor indexed="45"/>
        <bgColor indexed="64"/>
      </patternFill>
    </fill>
    <fill>
      <patternFill patternType="solid">
        <fgColor indexed="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CCFFFF"/>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left/>
      <right style="dashed">
        <color indexed="64"/>
      </right>
      <top/>
      <bottom/>
      <diagonal/>
    </border>
    <border>
      <left style="dashed">
        <color indexed="64"/>
      </left>
      <right/>
      <top/>
      <bottom/>
      <diagonal/>
    </border>
    <border>
      <left/>
      <right style="medium">
        <color indexed="64"/>
      </right>
      <top/>
      <bottom/>
      <diagonal/>
    </border>
    <border>
      <left/>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dashed">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dotted">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dotted">
        <color indexed="64"/>
      </left>
      <right/>
      <top/>
      <bottom style="medium">
        <color indexed="64"/>
      </bottom>
      <diagonal/>
    </border>
    <border>
      <left style="dashed">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ashed">
        <color indexed="64"/>
      </right>
      <top style="medium">
        <color indexed="64"/>
      </top>
      <bottom style="dotted">
        <color indexed="64"/>
      </bottom>
      <diagonal/>
    </border>
    <border>
      <left style="dashed">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55"/>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double">
        <color indexed="64"/>
      </top>
      <bottom/>
      <diagonal/>
    </border>
    <border>
      <left style="dotted">
        <color indexed="64"/>
      </left>
      <right/>
      <top style="thin">
        <color indexed="64"/>
      </top>
      <bottom/>
      <diagonal/>
    </border>
    <border>
      <left/>
      <right style="dashed">
        <color indexed="64"/>
      </right>
      <top style="thin">
        <color indexed="64"/>
      </top>
      <bottom/>
      <diagonal/>
    </border>
    <border>
      <left style="dotted">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55"/>
      </right>
      <top/>
      <bottom style="thin">
        <color indexed="64"/>
      </bottom>
      <diagonal/>
    </border>
    <border>
      <left style="thin">
        <color indexed="55"/>
      </left>
      <right/>
      <top/>
      <bottom style="thin">
        <color indexed="64"/>
      </bottom>
      <diagonal/>
    </border>
    <border>
      <left style="hair">
        <color indexed="64"/>
      </left>
      <right style="thin">
        <color indexed="64"/>
      </right>
      <top style="thin">
        <color indexed="64"/>
      </top>
      <bottom style="thin">
        <color indexed="64"/>
      </bottom>
      <diagonal/>
    </border>
  </borders>
  <cellStyleXfs count="47">
    <xf numFmtId="0" fontId="0" fillId="0" borderId="0">
      <alignment vertical="center"/>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4" fillId="0" borderId="0" applyNumberFormat="0" applyFill="0" applyBorder="0" applyAlignment="0" applyProtection="0">
      <alignment vertical="center"/>
    </xf>
    <xf numFmtId="0" fontId="25" fillId="20" borderId="1" applyNumberFormat="0" applyAlignment="0" applyProtection="0">
      <alignment vertical="center"/>
    </xf>
    <xf numFmtId="0" fontId="26" fillId="21" borderId="0" applyNumberFormat="0" applyBorder="0" applyAlignment="0" applyProtection="0">
      <alignment vertical="center"/>
    </xf>
    <xf numFmtId="0" fontId="2" fillId="22" borderId="2" applyNumberFormat="0" applyFont="0" applyAlignment="0" applyProtection="0">
      <alignment vertical="center"/>
    </xf>
    <xf numFmtId="0" fontId="27" fillId="0" borderId="3" applyNumberFormat="0" applyFill="0" applyAlignment="0" applyProtection="0">
      <alignment vertical="center"/>
    </xf>
    <xf numFmtId="0" fontId="28" fillId="3" borderId="0" applyNumberFormat="0" applyBorder="0" applyAlignment="0" applyProtection="0">
      <alignment vertical="center"/>
    </xf>
    <xf numFmtId="0" fontId="29" fillId="23" borderId="4" applyNumberFormat="0" applyAlignment="0" applyProtection="0">
      <alignment vertical="center"/>
    </xf>
    <xf numFmtId="0" fontId="30" fillId="0" borderId="0" applyNumberFormat="0" applyFill="0" applyBorder="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0" borderId="8" applyNumberFormat="0" applyFill="0" applyAlignment="0" applyProtection="0">
      <alignment vertical="center"/>
    </xf>
    <xf numFmtId="0" fontId="35" fillId="23" borderId="9" applyNumberFormat="0" applyAlignment="0" applyProtection="0">
      <alignment vertical="center"/>
    </xf>
    <xf numFmtId="0" fontId="36" fillId="0" borderId="0" applyNumberFormat="0" applyFill="0" applyBorder="0" applyAlignment="0" applyProtection="0">
      <alignment vertical="center"/>
    </xf>
    <xf numFmtId="0" fontId="37" fillId="7" borderId="4" applyNumberFormat="0" applyAlignment="0" applyProtection="0">
      <alignment vertical="center"/>
    </xf>
    <xf numFmtId="0" fontId="2" fillId="0" borderId="0">
      <alignment vertical="center"/>
    </xf>
    <xf numFmtId="0" fontId="2" fillId="0" borderId="0">
      <alignment vertical="center"/>
    </xf>
    <xf numFmtId="0" fontId="2" fillId="0" borderId="0"/>
    <xf numFmtId="0" fontId="2" fillId="0" borderId="0"/>
    <xf numFmtId="0" fontId="38" fillId="4" borderId="0" applyNumberFormat="0" applyBorder="0" applyAlignment="0" applyProtection="0">
      <alignment vertical="center"/>
    </xf>
    <xf numFmtId="0" fontId="1" fillId="0" borderId="0">
      <alignment vertical="center"/>
    </xf>
  </cellStyleXfs>
  <cellXfs count="1066">
    <xf numFmtId="0" fontId="0" fillId="0" borderId="0" xfId="0">
      <alignment vertical="center"/>
    </xf>
    <xf numFmtId="0" fontId="3" fillId="0" borderId="0" xfId="0" applyFont="1" applyAlignment="1">
      <alignment horizontal="justify" vertical="center"/>
    </xf>
    <xf numFmtId="0" fontId="0" fillId="0" borderId="0" xfId="0" applyAlignment="1">
      <alignment vertical="center"/>
    </xf>
    <xf numFmtId="0" fontId="11" fillId="0" borderId="0" xfId="44" applyFont="1" applyFill="1" applyAlignment="1">
      <alignment vertical="center"/>
    </xf>
    <xf numFmtId="0" fontId="11" fillId="0" borderId="0" xfId="44" applyFont="1" applyFill="1" applyBorder="1" applyAlignment="1">
      <alignment vertical="center"/>
    </xf>
    <xf numFmtId="0" fontId="11" fillId="0" borderId="0" xfId="44" applyFont="1" applyAlignment="1">
      <alignment vertical="center"/>
    </xf>
    <xf numFmtId="0" fontId="11" fillId="0" borderId="0" xfId="44" applyFont="1" applyBorder="1" applyAlignment="1">
      <alignment vertical="center"/>
    </xf>
    <xf numFmtId="0" fontId="11" fillId="0" borderId="0" xfId="44" applyFont="1" applyAlignment="1">
      <alignment horizontal="center" vertical="center"/>
    </xf>
    <xf numFmtId="0" fontId="6" fillId="0" borderId="0" xfId="44" applyFont="1" applyAlignment="1">
      <alignment vertical="center"/>
    </xf>
    <xf numFmtId="0" fontId="11" fillId="0" borderId="0" xfId="0" applyFont="1" applyBorder="1" applyAlignment="1">
      <alignment vertical="center" wrapText="1"/>
    </xf>
    <xf numFmtId="0" fontId="2" fillId="0" borderId="0" xfId="0" applyFont="1" applyAlignment="1">
      <alignment vertical="center"/>
    </xf>
    <xf numFmtId="0" fontId="13" fillId="0" borderId="0" xfId="0" applyFont="1" applyAlignment="1">
      <alignment vertical="center"/>
    </xf>
    <xf numFmtId="0" fontId="7" fillId="0" borderId="0" xfId="0" applyFont="1" applyBorder="1" applyAlignment="1">
      <alignment vertical="center"/>
    </xf>
    <xf numFmtId="0" fontId="6" fillId="0" borderId="10" xfId="44" applyFont="1" applyBorder="1" applyAlignment="1">
      <alignment vertical="center"/>
    </xf>
    <xf numFmtId="0" fontId="6" fillId="0" borderId="11" xfId="44" applyFont="1" applyBorder="1" applyAlignment="1">
      <alignment vertical="center"/>
    </xf>
    <xf numFmtId="0" fontId="8" fillId="0" borderId="12" xfId="44" applyFont="1" applyBorder="1" applyAlignment="1">
      <alignment vertical="center"/>
    </xf>
    <xf numFmtId="0" fontId="8" fillId="0" borderId="13" xfId="44" applyFont="1" applyBorder="1" applyAlignment="1">
      <alignment vertical="center"/>
    </xf>
    <xf numFmtId="0" fontId="11" fillId="0" borderId="14" xfId="0" applyFont="1" applyFill="1" applyBorder="1" applyAlignment="1">
      <alignment horizontal="right" vertical="center" wrapText="1"/>
    </xf>
    <xf numFmtId="0" fontId="11" fillId="0" borderId="14" xfId="0" applyFont="1" applyFill="1" applyBorder="1" applyAlignment="1">
      <alignment vertical="center" wrapText="1"/>
    </xf>
    <xf numFmtId="0" fontId="0" fillId="0" borderId="14" xfId="0" applyFill="1" applyBorder="1" applyAlignment="1">
      <alignment vertical="center"/>
    </xf>
    <xf numFmtId="0" fontId="11" fillId="0" borderId="0" xfId="0" applyFont="1" applyFill="1" applyBorder="1" applyAlignment="1">
      <alignment vertical="center" wrapText="1"/>
    </xf>
    <xf numFmtId="0" fontId="0" fillId="0" borderId="0" xfId="0" applyFill="1" applyBorder="1" applyAlignment="1">
      <alignment vertical="center"/>
    </xf>
    <xf numFmtId="0" fontId="2" fillId="0" borderId="0" xfId="0" applyFont="1" applyFill="1" applyAlignment="1">
      <alignment vertical="center"/>
    </xf>
    <xf numFmtId="0" fontId="11" fillId="0" borderId="15" xfId="44" applyFont="1" applyBorder="1" applyAlignment="1">
      <alignment horizontal="center" vertical="center"/>
    </xf>
    <xf numFmtId="0" fontId="11" fillId="0" borderId="16" xfId="44" applyFont="1" applyBorder="1" applyAlignment="1">
      <alignment horizontal="center" vertical="center"/>
    </xf>
    <xf numFmtId="0" fontId="11" fillId="0" borderId="17" xfId="44" applyFont="1" applyBorder="1" applyAlignment="1">
      <alignment horizontal="center" vertical="center"/>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2" fillId="0" borderId="16" xfId="0" applyFont="1" applyFill="1" applyBorder="1" applyAlignment="1">
      <alignment horizontal="center" vertical="center"/>
    </xf>
    <xf numFmtId="0" fontId="0" fillId="0" borderId="17" xfId="0" applyBorder="1" applyAlignment="1">
      <alignment horizontal="center" vertical="center"/>
    </xf>
    <xf numFmtId="0" fontId="11" fillId="0" borderId="16" xfId="0" applyFont="1" applyFill="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6" fillId="0" borderId="15" xfId="0" applyFont="1" applyFill="1" applyBorder="1" applyAlignment="1">
      <alignment horizontal="center" vertical="center" wrapText="1"/>
    </xf>
    <xf numFmtId="0" fontId="0" fillId="0" borderId="18" xfId="0" applyBorder="1" applyAlignment="1">
      <alignment vertical="center"/>
    </xf>
    <xf numFmtId="0" fontId="13" fillId="0" borderId="0" xfId="0" applyFont="1" applyBorder="1" applyAlignment="1">
      <alignment horizontal="justify" vertical="center"/>
    </xf>
    <xf numFmtId="0" fontId="6" fillId="0" borderId="0" xfId="0" applyFont="1" applyBorder="1" applyAlignment="1">
      <alignment vertical="center"/>
    </xf>
    <xf numFmtId="0" fontId="6" fillId="0" borderId="19" xfId="0" applyFont="1" applyBorder="1" applyAlignment="1">
      <alignment vertical="center"/>
    </xf>
    <xf numFmtId="0" fontId="7" fillId="0" borderId="19" xfId="0" applyFont="1" applyBorder="1" applyAlignment="1">
      <alignment vertical="center"/>
    </xf>
    <xf numFmtId="0" fontId="13" fillId="0" borderId="19" xfId="0" applyFont="1" applyBorder="1" applyAlignment="1">
      <alignment vertical="center"/>
    </xf>
    <xf numFmtId="0" fontId="13" fillId="0" borderId="0" xfId="0" applyFont="1" applyBorder="1" applyAlignment="1">
      <alignment horizontal="right" vertical="center"/>
    </xf>
    <xf numFmtId="0" fontId="0" fillId="0" borderId="0" xfId="0" applyBorder="1" applyAlignment="1">
      <alignment vertical="center"/>
    </xf>
    <xf numFmtId="0" fontId="0" fillId="0" borderId="20" xfId="0" applyBorder="1" applyAlignment="1">
      <alignment vertical="center"/>
    </xf>
    <xf numFmtId="0" fontId="13" fillId="0" borderId="21" xfId="0" applyFont="1" applyBorder="1" applyAlignment="1">
      <alignment horizontal="justify" vertical="center"/>
    </xf>
    <xf numFmtId="0" fontId="6" fillId="0" borderId="21" xfId="0" applyFont="1" applyBorder="1" applyAlignment="1">
      <alignment vertical="center"/>
    </xf>
    <xf numFmtId="0" fontId="6" fillId="0" borderId="22" xfId="0" applyFont="1" applyBorder="1" applyAlignment="1">
      <alignment vertical="center"/>
    </xf>
    <xf numFmtId="0" fontId="0" fillId="0" borderId="23" xfId="0" applyBorder="1" applyAlignment="1">
      <alignment vertical="center"/>
    </xf>
    <xf numFmtId="0" fontId="41" fillId="0" borderId="23" xfId="0" applyFont="1" applyBorder="1" applyAlignment="1">
      <alignment vertical="center" wrapText="1"/>
    </xf>
    <xf numFmtId="0" fontId="0" fillId="0" borderId="12" xfId="0" applyBorder="1" applyAlignment="1">
      <alignment vertical="center"/>
    </xf>
    <xf numFmtId="0" fontId="41" fillId="0" borderId="12" xfId="0" applyFont="1" applyBorder="1" applyAlignment="1">
      <alignment vertical="center"/>
    </xf>
    <xf numFmtId="0" fontId="41" fillId="0" borderId="0" xfId="0" applyFont="1" applyBorder="1" applyAlignment="1">
      <alignment vertical="center"/>
    </xf>
    <xf numFmtId="0" fontId="13" fillId="0" borderId="24" xfId="0" applyFont="1" applyBorder="1" applyAlignment="1">
      <alignment horizontal="center" vertical="center"/>
    </xf>
    <xf numFmtId="0" fontId="6" fillId="0" borderId="0" xfId="0" applyFont="1" applyBorder="1" applyAlignment="1">
      <alignment horizontal="right" vertical="center"/>
    </xf>
    <xf numFmtId="0" fontId="6" fillId="0" borderId="25" xfId="42" applyFont="1" applyBorder="1" applyAlignment="1">
      <alignment horizontal="center" vertical="center"/>
    </xf>
    <xf numFmtId="0" fontId="9" fillId="0" borderId="0" xfId="42" applyFont="1">
      <alignment vertical="center"/>
    </xf>
    <xf numFmtId="0" fontId="6" fillId="0" borderId="0" xfId="42" applyFont="1">
      <alignment vertical="center"/>
    </xf>
    <xf numFmtId="0" fontId="48" fillId="0" borderId="0" xfId="42" applyFont="1" applyBorder="1" applyAlignment="1">
      <alignment horizontal="left" vertical="center"/>
    </xf>
    <xf numFmtId="0" fontId="48" fillId="0" borderId="0" xfId="42" applyFont="1" applyBorder="1" applyAlignment="1">
      <alignment vertical="center" wrapText="1"/>
    </xf>
    <xf numFmtId="0" fontId="42" fillId="0" borderId="12" xfId="42" applyFont="1" applyBorder="1" applyAlignment="1">
      <alignment horizontal="center" vertical="center"/>
    </xf>
    <xf numFmtId="0" fontId="6" fillId="0" borderId="0" xfId="42" applyFont="1" applyBorder="1" applyAlignment="1">
      <alignment horizontal="left" vertical="center"/>
    </xf>
    <xf numFmtId="0" fontId="18" fillId="0" borderId="26" xfId="42" applyFont="1" applyBorder="1" applyAlignment="1">
      <alignment horizontal="center" vertical="center"/>
    </xf>
    <xf numFmtId="0" fontId="42" fillId="0" borderId="0" xfId="42" applyFont="1" applyBorder="1" applyAlignment="1">
      <alignment horizontal="center" vertical="center"/>
    </xf>
    <xf numFmtId="0" fontId="42" fillId="0" borderId="27" xfId="42" applyFont="1" applyBorder="1" applyAlignment="1">
      <alignment horizontal="center" vertical="center"/>
    </xf>
    <xf numFmtId="0" fontId="42" fillId="0" borderId="28" xfId="42" applyFont="1" applyBorder="1" applyAlignment="1">
      <alignment horizontal="center" vertical="center"/>
    </xf>
    <xf numFmtId="0" fontId="6" fillId="0" borderId="12" xfId="42" applyFont="1" applyBorder="1">
      <alignment vertical="center"/>
    </xf>
    <xf numFmtId="0" fontId="6" fillId="0" borderId="0" xfId="42" applyFont="1" applyBorder="1" applyAlignment="1">
      <alignment horizontal="center" vertical="center"/>
    </xf>
    <xf numFmtId="0" fontId="6" fillId="0" borderId="26" xfId="42" applyFont="1" applyBorder="1" applyAlignment="1">
      <alignment horizontal="center" vertical="center"/>
    </xf>
    <xf numFmtId="0" fontId="6" fillId="0" borderId="0" xfId="42" applyFont="1" applyBorder="1">
      <alignment vertical="center"/>
    </xf>
    <xf numFmtId="0" fontId="18" fillId="0" borderId="0" xfId="42" applyFont="1" applyBorder="1" applyAlignment="1">
      <alignment horizontal="center" vertical="center"/>
    </xf>
    <xf numFmtId="0" fontId="6" fillId="0" borderId="27" xfId="42" applyFont="1" applyBorder="1">
      <alignment vertical="center"/>
    </xf>
    <xf numFmtId="0" fontId="6" fillId="0" borderId="28" xfId="42" applyFont="1" applyBorder="1">
      <alignment vertical="center"/>
    </xf>
    <xf numFmtId="0" fontId="6" fillId="0" borderId="26" xfId="42" applyFont="1" applyBorder="1">
      <alignment vertical="center"/>
    </xf>
    <xf numFmtId="0" fontId="6" fillId="0" borderId="0" xfId="42" applyFont="1" applyBorder="1" applyAlignment="1">
      <alignment vertical="center" wrapText="1"/>
    </xf>
    <xf numFmtId="0" fontId="6" fillId="0" borderId="13" xfId="42" applyFont="1" applyBorder="1">
      <alignment vertical="center"/>
    </xf>
    <xf numFmtId="0" fontId="6" fillId="0" borderId="29" xfId="42" applyFont="1" applyBorder="1">
      <alignment vertical="center"/>
    </xf>
    <xf numFmtId="0" fontId="6" fillId="0" borderId="30" xfId="42" applyFont="1" applyBorder="1">
      <alignment vertical="center"/>
    </xf>
    <xf numFmtId="0" fontId="6" fillId="0" borderId="31" xfId="42" applyFont="1" applyBorder="1">
      <alignment vertical="center"/>
    </xf>
    <xf numFmtId="0" fontId="6" fillId="0" borderId="32" xfId="42" applyFont="1" applyBorder="1">
      <alignment vertical="center"/>
    </xf>
    <xf numFmtId="0" fontId="6" fillId="0" borderId="33" xfId="42" applyFont="1" applyBorder="1">
      <alignment vertical="center"/>
    </xf>
    <xf numFmtId="0" fontId="6" fillId="0" borderId="34" xfId="42" applyFont="1" applyBorder="1">
      <alignment vertical="center"/>
    </xf>
    <xf numFmtId="0" fontId="2" fillId="0" borderId="29" xfId="42" applyBorder="1" applyAlignment="1">
      <alignment vertical="center" wrapText="1"/>
    </xf>
    <xf numFmtId="0" fontId="6" fillId="0" borderId="35" xfId="42" applyFont="1" applyBorder="1">
      <alignment vertical="center"/>
    </xf>
    <xf numFmtId="0" fontId="6" fillId="0" borderId="36" xfId="42" applyFont="1" applyBorder="1">
      <alignment vertical="center"/>
    </xf>
    <xf numFmtId="0" fontId="6" fillId="0" borderId="37" xfId="42" applyFont="1" applyBorder="1">
      <alignment vertical="center"/>
    </xf>
    <xf numFmtId="0" fontId="2" fillId="0" borderId="36" xfId="42" applyBorder="1" applyAlignment="1">
      <alignment vertical="center" wrapText="1"/>
    </xf>
    <xf numFmtId="0" fontId="6" fillId="0" borderId="38" xfId="42" applyFont="1" applyBorder="1">
      <alignment vertical="center"/>
    </xf>
    <xf numFmtId="0" fontId="6" fillId="0" borderId="34" xfId="42" applyFont="1" applyBorder="1" applyAlignment="1">
      <alignment vertical="center" wrapText="1"/>
    </xf>
    <xf numFmtId="0" fontId="6" fillId="0" borderId="39" xfId="42" applyFont="1" applyBorder="1" applyAlignment="1">
      <alignment horizontal="center" vertical="center"/>
    </xf>
    <xf numFmtId="0" fontId="6" fillId="0" borderId="33" xfId="42" applyFont="1" applyBorder="1" applyAlignment="1">
      <alignment horizontal="center" vertical="center"/>
    </xf>
    <xf numFmtId="0" fontId="6" fillId="0" borderId="40" xfId="42" applyFont="1" applyBorder="1" applyAlignment="1">
      <alignment vertical="center" wrapText="1"/>
    </xf>
    <xf numFmtId="0" fontId="49" fillId="0" borderId="27" xfId="42" applyFont="1" applyFill="1" applyBorder="1">
      <alignment vertical="center"/>
    </xf>
    <xf numFmtId="0" fontId="49" fillId="0" borderId="0" xfId="42" applyFont="1" applyFill="1" applyBorder="1">
      <alignment vertical="center"/>
    </xf>
    <xf numFmtId="0" fontId="49" fillId="0" borderId="28" xfId="42" applyFont="1" applyFill="1" applyBorder="1">
      <alignment vertical="center"/>
    </xf>
    <xf numFmtId="0" fontId="6" fillId="0" borderId="41" xfId="42" applyFont="1" applyBorder="1" applyAlignment="1">
      <alignment horizontal="center" vertical="center"/>
    </xf>
    <xf numFmtId="0" fontId="6" fillId="0" borderId="42" xfId="42" applyFont="1" applyBorder="1">
      <alignment vertical="center"/>
    </xf>
    <xf numFmtId="0" fontId="6" fillId="0" borderId="43" xfId="42" applyFont="1" applyBorder="1" applyAlignment="1">
      <alignment vertical="center" wrapText="1"/>
    </xf>
    <xf numFmtId="0" fontId="6" fillId="0" borderId="44" xfId="42" applyFont="1" applyBorder="1" applyAlignment="1">
      <alignment vertical="center" wrapText="1"/>
    </xf>
    <xf numFmtId="0" fontId="6" fillId="0" borderId="43" xfId="42" applyFont="1" applyBorder="1">
      <alignment vertical="center"/>
    </xf>
    <xf numFmtId="0" fontId="49" fillId="0" borderId="45" xfId="42" applyFont="1" applyFill="1" applyBorder="1">
      <alignment vertical="center"/>
    </xf>
    <xf numFmtId="0" fontId="49" fillId="0" borderId="43" xfId="42" applyFont="1" applyFill="1" applyBorder="1">
      <alignment vertical="center"/>
    </xf>
    <xf numFmtId="0" fontId="49" fillId="0" borderId="46" xfId="42" applyFont="1" applyFill="1" applyBorder="1">
      <alignment vertical="center"/>
    </xf>
    <xf numFmtId="0" fontId="47" fillId="0" borderId="0" xfId="42" applyFont="1">
      <alignment vertical="center"/>
    </xf>
    <xf numFmtId="0" fontId="53" fillId="0" borderId="0" xfId="43" applyFont="1" applyFill="1" applyAlignment="1">
      <alignment vertical="center"/>
    </xf>
    <xf numFmtId="0" fontId="2" fillId="0" borderId="0" xfId="43" applyFont="1" applyFill="1" applyAlignment="1">
      <alignment vertical="center"/>
    </xf>
    <xf numFmtId="0" fontId="2" fillId="0" borderId="15" xfId="43" applyFont="1" applyFill="1" applyBorder="1" applyAlignment="1">
      <alignment horizontal="center" vertical="center"/>
    </xf>
    <xf numFmtId="0" fontId="55" fillId="0" borderId="0" xfId="41" applyFont="1" applyFill="1">
      <alignment vertical="center"/>
    </xf>
    <xf numFmtId="0" fontId="56" fillId="0" borderId="0" xfId="41" applyFont="1" applyFill="1">
      <alignment vertical="center"/>
    </xf>
    <xf numFmtId="0" fontId="8" fillId="0" borderId="23" xfId="0" applyFont="1" applyBorder="1" applyAlignment="1">
      <alignment vertical="center"/>
    </xf>
    <xf numFmtId="0" fontId="0" fillId="0" borderId="0" xfId="0" applyBorder="1" applyAlignment="1">
      <alignment vertical="center" wrapText="1"/>
    </xf>
    <xf numFmtId="0" fontId="21" fillId="24" borderId="0" xfId="0" applyFont="1" applyFill="1" applyBorder="1" applyAlignment="1">
      <alignment horizontal="center" vertical="center"/>
    </xf>
    <xf numFmtId="0" fontId="8" fillId="0" borderId="13" xfId="0" applyNumberFormat="1" applyFont="1" applyBorder="1" applyAlignment="1">
      <alignment vertical="center"/>
    </xf>
    <xf numFmtId="0" fontId="16" fillId="0" borderId="47" xfId="0" applyFont="1" applyBorder="1" applyAlignment="1">
      <alignment horizontal="center" vertical="center"/>
    </xf>
    <xf numFmtId="0" fontId="13" fillId="0" borderId="0" xfId="44" applyFont="1" applyBorder="1" applyAlignment="1">
      <alignment horizontal="center" vertical="center" wrapText="1"/>
    </xf>
    <xf numFmtId="0" fontId="2" fillId="0" borderId="0" xfId="0" applyFont="1" applyBorder="1" applyAlignment="1">
      <alignment vertical="center"/>
    </xf>
    <xf numFmtId="177" fontId="57" fillId="0" borderId="48" xfId="0" applyNumberFormat="1" applyFont="1" applyBorder="1" applyAlignment="1">
      <alignment vertical="center"/>
    </xf>
    <xf numFmtId="0" fontId="43" fillId="0" borderId="0" xfId="0" applyFont="1" applyAlignment="1">
      <alignment horizontal="center" vertical="center"/>
    </xf>
    <xf numFmtId="0" fontId="13" fillId="0" borderId="36" xfId="44" applyFont="1" applyBorder="1" applyAlignment="1">
      <alignment horizontal="center" vertical="center" wrapText="1"/>
    </xf>
    <xf numFmtId="0" fontId="8" fillId="0" borderId="36" xfId="44" applyFont="1" applyBorder="1" applyAlignment="1">
      <alignment horizontal="center" vertical="center"/>
    </xf>
    <xf numFmtId="0" fontId="8" fillId="0" borderId="23" xfId="44" applyFont="1" applyFill="1" applyBorder="1" applyAlignment="1">
      <alignment horizontal="left" vertical="center"/>
    </xf>
    <xf numFmtId="0" fontId="8" fillId="0" borderId="47" xfId="44" applyFont="1" applyFill="1" applyBorder="1" applyAlignment="1">
      <alignment horizontal="left" vertical="center"/>
    </xf>
    <xf numFmtId="0" fontId="52" fillId="0" borderId="0" xfId="41" applyFont="1" applyFill="1">
      <alignment vertical="center"/>
    </xf>
    <xf numFmtId="0" fontId="59" fillId="25" borderId="16" xfId="41" applyFont="1" applyFill="1" applyBorder="1" applyAlignment="1">
      <alignment horizontal="center" vertical="center"/>
    </xf>
    <xf numFmtId="0" fontId="44" fillId="0" borderId="23" xfId="43" applyFont="1" applyFill="1" applyBorder="1" applyAlignment="1">
      <alignment horizontal="center" vertical="center"/>
    </xf>
    <xf numFmtId="0" fontId="59" fillId="25" borderId="15" xfId="41" applyFont="1" applyFill="1" applyBorder="1" applyAlignment="1">
      <alignment horizontal="center" vertical="center"/>
    </xf>
    <xf numFmtId="0" fontId="20" fillId="0" borderId="0" xfId="44" applyFont="1" applyFill="1" applyBorder="1" applyAlignment="1">
      <alignment horizontal="center" vertical="center" wrapText="1"/>
    </xf>
    <xf numFmtId="0" fontId="20" fillId="0" borderId="0" xfId="0" applyFont="1" applyFill="1" applyBorder="1" applyAlignment="1">
      <alignment horizontal="left" vertical="center" wrapText="1"/>
    </xf>
    <xf numFmtId="0" fontId="2" fillId="0" borderId="0" xfId="44" applyFont="1" applyFill="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left" vertical="center" wrapText="1"/>
    </xf>
    <xf numFmtId="0" fontId="48" fillId="0" borderId="0" xfId="0" applyFont="1" applyAlignment="1">
      <alignment horizontal="right" vertical="center"/>
    </xf>
    <xf numFmtId="0" fontId="20" fillId="0" borderId="0" xfId="0" applyFont="1" applyAlignment="1">
      <alignment vertical="center"/>
    </xf>
    <xf numFmtId="0" fontId="44" fillId="0" borderId="0" xfId="0" applyFont="1" applyAlignment="1">
      <alignment vertical="center"/>
    </xf>
    <xf numFmtId="0" fontId="44" fillId="0" borderId="0" xfId="0" applyFont="1" applyAlignment="1">
      <alignment horizontal="right" vertical="center"/>
    </xf>
    <xf numFmtId="0" fontId="65" fillId="0" borderId="51" xfId="42" applyFont="1" applyBorder="1">
      <alignment vertical="center"/>
    </xf>
    <xf numFmtId="0" fontId="66" fillId="0" borderId="52" xfId="42" applyFont="1" applyBorder="1" applyAlignment="1">
      <alignment horizontal="center" vertical="center"/>
    </xf>
    <xf numFmtId="0" fontId="66" fillId="0" borderId="53" xfId="42" applyFont="1" applyBorder="1" applyAlignment="1">
      <alignment horizontal="center" vertical="center"/>
    </xf>
    <xf numFmtId="0" fontId="65" fillId="0" borderId="52" xfId="42" applyFont="1" applyBorder="1">
      <alignment vertical="center"/>
    </xf>
    <xf numFmtId="0" fontId="65" fillId="0" borderId="52" xfId="42" applyFont="1" applyBorder="1" applyAlignment="1">
      <alignment horizontal="center" vertical="center"/>
    </xf>
    <xf numFmtId="0" fontId="65" fillId="0" borderId="54" xfId="42" applyFont="1" applyBorder="1">
      <alignment vertical="center"/>
    </xf>
    <xf numFmtId="0" fontId="65" fillId="0" borderId="55" xfId="42" applyFont="1" applyBorder="1">
      <alignment vertical="center"/>
    </xf>
    <xf numFmtId="0" fontId="18" fillId="0" borderId="48" xfId="0" applyFont="1" applyBorder="1" applyAlignment="1">
      <alignment horizontal="center" vertical="center"/>
    </xf>
    <xf numFmtId="0" fontId="6" fillId="0" borderId="23" xfId="0" applyFont="1" applyFill="1" applyBorder="1" applyAlignment="1">
      <alignment horizontal="center" vertical="center" wrapText="1"/>
    </xf>
    <xf numFmtId="0" fontId="48" fillId="0" borderId="36" xfId="0" applyFont="1" applyBorder="1" applyAlignment="1">
      <alignment vertical="center"/>
    </xf>
    <xf numFmtId="0" fontId="48" fillId="0" borderId="36" xfId="0" applyFont="1" applyBorder="1" applyAlignment="1">
      <alignment horizontal="right" vertical="center"/>
    </xf>
    <xf numFmtId="0" fontId="2" fillId="26" borderId="47" xfId="44" applyFont="1" applyFill="1" applyBorder="1" applyAlignment="1">
      <alignment horizontal="center" vertical="center" wrapText="1"/>
    </xf>
    <xf numFmtId="0" fontId="20" fillId="26" borderId="47" xfId="44" applyFont="1" applyFill="1" applyBorder="1" applyAlignment="1">
      <alignment horizontal="center" vertical="center" wrapText="1"/>
    </xf>
    <xf numFmtId="0" fontId="54" fillId="26" borderId="47" xfId="44" applyFont="1" applyFill="1" applyBorder="1" applyAlignment="1">
      <alignment horizontal="center" vertical="center" wrapText="1"/>
    </xf>
    <xf numFmtId="0" fontId="54" fillId="26" borderId="47" xfId="0" applyFont="1" applyFill="1" applyBorder="1" applyAlignment="1">
      <alignment horizontal="center" vertical="center"/>
    </xf>
    <xf numFmtId="0" fontId="44" fillId="0" borderId="36" xfId="0" applyFont="1" applyBorder="1" applyAlignment="1">
      <alignment horizontal="left" vertical="center"/>
    </xf>
    <xf numFmtId="0" fontId="47" fillId="0" borderId="36" xfId="44" applyFont="1" applyBorder="1" applyAlignment="1">
      <alignment vertical="center"/>
    </xf>
    <xf numFmtId="0" fontId="8" fillId="0" borderId="29" xfId="44" applyFont="1" applyBorder="1" applyAlignment="1">
      <alignment horizontal="left" vertical="top"/>
    </xf>
    <xf numFmtId="0" fontId="6" fillId="0" borderId="23" xfId="44" applyFont="1" applyBorder="1" applyAlignment="1">
      <alignment vertical="center"/>
    </xf>
    <xf numFmtId="0" fontId="6" fillId="0" borderId="48" xfId="44" applyFont="1" applyBorder="1" applyAlignment="1">
      <alignment vertical="center"/>
    </xf>
    <xf numFmtId="0" fontId="6" fillId="0" borderId="15" xfId="44" applyFont="1" applyBorder="1" applyAlignment="1">
      <alignment vertical="center"/>
    </xf>
    <xf numFmtId="0" fontId="6" fillId="0" borderId="16" xfId="44" applyFont="1" applyBorder="1" applyAlignment="1">
      <alignment horizontal="center" vertical="center"/>
    </xf>
    <xf numFmtId="0" fontId="6" fillId="0" borderId="17" xfId="44" applyFont="1" applyBorder="1" applyAlignment="1">
      <alignment horizontal="center" vertical="center"/>
    </xf>
    <xf numFmtId="0" fontId="8" fillId="0" borderId="13" xfId="44" applyFont="1" applyBorder="1" applyAlignment="1">
      <alignment horizontal="left" vertical="center"/>
    </xf>
    <xf numFmtId="0" fontId="6" fillId="0" borderId="0" xfId="44" applyFont="1" applyAlignment="1">
      <alignment horizontal="left" vertical="center"/>
    </xf>
    <xf numFmtId="0" fontId="8" fillId="0" borderId="29" xfId="44" applyFont="1" applyBorder="1" applyAlignment="1">
      <alignment vertical="center"/>
    </xf>
    <xf numFmtId="0" fontId="0" fillId="0" borderId="29" xfId="0" applyBorder="1" applyAlignment="1">
      <alignment vertical="center"/>
    </xf>
    <xf numFmtId="0" fontId="18" fillId="0" borderId="48" xfId="0" applyFont="1" applyFill="1" applyBorder="1" applyAlignment="1">
      <alignment horizontal="center" vertical="center" wrapText="1"/>
    </xf>
    <xf numFmtId="0" fontId="48" fillId="0" borderId="0" xfId="0" applyFont="1" applyBorder="1" applyAlignment="1">
      <alignment vertical="center"/>
    </xf>
    <xf numFmtId="0" fontId="44" fillId="0" borderId="0" xfId="43" applyFont="1" applyFill="1" applyAlignment="1">
      <alignment horizontal="right" vertical="center"/>
    </xf>
    <xf numFmtId="0" fontId="8" fillId="0" borderId="29" xfId="44" applyFont="1" applyBorder="1" applyAlignment="1">
      <alignment horizontal="left" vertical="center"/>
    </xf>
    <xf numFmtId="0" fontId="11" fillId="0" borderId="29" xfId="44" applyFont="1" applyBorder="1" applyAlignment="1">
      <alignment horizontal="left" vertical="center"/>
    </xf>
    <xf numFmtId="0" fontId="2" fillId="0" borderId="12" xfId="44" applyFont="1" applyFill="1" applyBorder="1" applyAlignment="1">
      <alignment horizontal="center" vertical="center" wrapText="1"/>
    </xf>
    <xf numFmtId="0" fontId="20" fillId="0" borderId="10" xfId="0" applyFont="1" applyFill="1" applyBorder="1" applyAlignment="1">
      <alignment horizontal="left" vertical="center" wrapText="1"/>
    </xf>
    <xf numFmtId="177" fontId="57" fillId="0" borderId="48" xfId="0" applyNumberFormat="1" applyFont="1" applyBorder="1" applyAlignment="1">
      <alignment horizontal="left" vertical="center"/>
    </xf>
    <xf numFmtId="0" fontId="75" fillId="0" borderId="0" xfId="41" applyFont="1" applyFill="1" applyAlignment="1">
      <alignment horizontal="right" vertical="center"/>
    </xf>
    <xf numFmtId="0" fontId="54" fillId="0" borderId="23" xfId="43" applyFont="1" applyFill="1" applyBorder="1" applyAlignment="1">
      <alignment horizontal="center" vertical="center"/>
    </xf>
    <xf numFmtId="0" fontId="44" fillId="0" borderId="35" xfId="43" applyFont="1" applyFill="1" applyBorder="1" applyAlignment="1">
      <alignment horizontal="center" vertical="center"/>
    </xf>
    <xf numFmtId="0" fontId="9" fillId="0" borderId="11" xfId="0" applyFont="1" applyBorder="1" applyAlignment="1">
      <alignment horizontal="center" vertical="center"/>
    </xf>
    <xf numFmtId="176" fontId="13" fillId="0" borderId="0" xfId="0" applyNumberFormat="1" applyFont="1" applyAlignment="1">
      <alignment vertical="center"/>
    </xf>
    <xf numFmtId="176" fontId="44" fillId="0" borderId="15" xfId="43" applyNumberFormat="1" applyFont="1" applyFill="1" applyBorder="1" applyAlignment="1">
      <alignment horizontal="center" vertical="center"/>
    </xf>
    <xf numFmtId="0" fontId="53" fillId="0" borderId="48" xfId="0" applyNumberFormat="1" applyFont="1" applyFill="1" applyBorder="1" applyAlignment="1">
      <alignment horizontal="center" vertical="center"/>
    </xf>
    <xf numFmtId="177" fontId="9" fillId="0" borderId="11" xfId="0" applyNumberFormat="1" applyFont="1" applyBorder="1" applyAlignment="1">
      <alignment horizontal="center" vertical="center"/>
    </xf>
    <xf numFmtId="176" fontId="44" fillId="0" borderId="48" xfId="0" applyNumberFormat="1" applyFont="1" applyFill="1" applyBorder="1" applyAlignment="1">
      <alignment horizontal="left" vertical="center"/>
    </xf>
    <xf numFmtId="0" fontId="9" fillId="0" borderId="48" xfId="0" applyFont="1" applyBorder="1" applyAlignment="1">
      <alignment horizontal="center" vertical="center"/>
    </xf>
    <xf numFmtId="0" fontId="77" fillId="0" borderId="0" xfId="42" applyFont="1" applyBorder="1" applyAlignment="1">
      <alignment vertical="center" wrapText="1"/>
    </xf>
    <xf numFmtId="177" fontId="13" fillId="0" borderId="24" xfId="0" applyNumberFormat="1" applyFont="1" applyBorder="1" applyAlignment="1">
      <alignment horizontal="center" vertical="center"/>
    </xf>
    <xf numFmtId="177" fontId="53" fillId="0" borderId="47" xfId="0" applyNumberFormat="1" applyFont="1" applyFill="1" applyBorder="1" applyAlignment="1">
      <alignment horizontal="right" vertical="center"/>
    </xf>
    <xf numFmtId="177" fontId="16" fillId="0" borderId="47" xfId="0" applyNumberFormat="1" applyFont="1" applyFill="1" applyBorder="1" applyAlignment="1">
      <alignment horizontal="right" vertical="center"/>
    </xf>
    <xf numFmtId="0" fontId="53" fillId="0" borderId="48" xfId="43" applyFont="1" applyFill="1" applyBorder="1" applyAlignment="1">
      <alignment horizontal="left" vertical="center"/>
    </xf>
    <xf numFmtId="177" fontId="67" fillId="0" borderId="0" xfId="42" applyNumberFormat="1" applyFont="1" applyBorder="1" applyAlignment="1">
      <alignment horizontal="center" vertical="center" wrapText="1"/>
    </xf>
    <xf numFmtId="0" fontId="47" fillId="0" borderId="0" xfId="44" applyFont="1" applyBorder="1" applyAlignment="1">
      <alignment vertical="center"/>
    </xf>
    <xf numFmtId="0" fontId="2" fillId="0" borderId="11" xfId="0" applyFont="1" applyBorder="1" applyAlignment="1">
      <alignment vertical="center"/>
    </xf>
    <xf numFmtId="0" fontId="59" fillId="25" borderId="50" xfId="41" applyFont="1" applyFill="1" applyBorder="1" applyAlignment="1">
      <alignment horizontal="right" vertical="center"/>
    </xf>
    <xf numFmtId="0" fontId="78" fillId="25" borderId="16" xfId="41" applyFont="1" applyFill="1" applyBorder="1" applyAlignment="1">
      <alignment horizontal="right" vertical="center"/>
    </xf>
    <xf numFmtId="0" fontId="79" fillId="25" borderId="17" xfId="41" applyFont="1" applyFill="1" applyBorder="1" applyAlignment="1">
      <alignment horizontal="right" vertical="center"/>
    </xf>
    <xf numFmtId="0" fontId="85" fillId="0" borderId="0" xfId="0" applyFont="1">
      <alignment vertical="center"/>
    </xf>
    <xf numFmtId="0" fontId="81" fillId="0" borderId="0" xfId="0" applyFont="1" applyFill="1">
      <alignment vertical="center"/>
    </xf>
    <xf numFmtId="0" fontId="86" fillId="0" borderId="0" xfId="0" applyFont="1" applyFill="1">
      <alignment vertical="center"/>
    </xf>
    <xf numFmtId="0" fontId="86" fillId="0" borderId="0" xfId="0" applyFont="1">
      <alignment vertical="center"/>
    </xf>
    <xf numFmtId="0" fontId="81" fillId="0" borderId="0" xfId="0" applyFont="1" applyAlignment="1">
      <alignment horizontal="right" vertical="center"/>
    </xf>
    <xf numFmtId="0" fontId="80" fillId="0" borderId="0" xfId="0" applyFont="1" applyBorder="1" applyAlignment="1">
      <alignment wrapText="1"/>
    </xf>
    <xf numFmtId="0" fontId="82" fillId="27" borderId="15" xfId="0" applyFont="1" applyFill="1" applyBorder="1" applyAlignment="1">
      <alignment horizontal="center" vertical="center" wrapText="1"/>
    </xf>
    <xf numFmtId="0" fontId="50" fillId="0" borderId="15" xfId="0" applyFont="1" applyBorder="1" applyAlignment="1">
      <alignment horizontal="justify" vertical="center" wrapText="1"/>
    </xf>
    <xf numFmtId="0" fontId="80" fillId="0" borderId="29" xfId="0" applyFont="1" applyBorder="1" applyAlignment="1">
      <alignment horizontal="right" wrapText="1"/>
    </xf>
    <xf numFmtId="0" fontId="80" fillId="0" borderId="29" xfId="0" applyFont="1" applyBorder="1" applyAlignment="1">
      <alignment wrapText="1"/>
    </xf>
    <xf numFmtId="0" fontId="59" fillId="25" borderId="50" xfId="41" applyFont="1" applyFill="1" applyBorder="1" applyAlignment="1">
      <alignment horizontal="center" vertical="center"/>
    </xf>
    <xf numFmtId="0" fontId="59" fillId="25" borderId="17" xfId="41" applyFont="1" applyFill="1" applyBorder="1" applyAlignment="1">
      <alignment horizontal="center" vertical="center"/>
    </xf>
    <xf numFmtId="0" fontId="59" fillId="25" borderId="35" xfId="41" applyFont="1" applyFill="1" applyBorder="1" applyAlignment="1">
      <alignment horizontal="center" vertical="center"/>
    </xf>
    <xf numFmtId="0" fontId="59" fillId="25" borderId="12" xfId="41" applyFont="1" applyFill="1" applyBorder="1" applyAlignment="1">
      <alignment horizontal="center" vertical="center"/>
    </xf>
    <xf numFmtId="0" fontId="59" fillId="25" borderId="13" xfId="41" applyFont="1" applyFill="1" applyBorder="1" applyAlignment="1">
      <alignment horizontal="center" vertical="center"/>
    </xf>
    <xf numFmtId="177" fontId="69" fillId="0" borderId="48" xfId="43" applyNumberFormat="1" applyFont="1" applyFill="1" applyBorder="1" applyAlignment="1">
      <alignment horizontal="center" vertical="center"/>
    </xf>
    <xf numFmtId="0" fontId="53" fillId="0" borderId="15" xfId="43" applyFont="1" applyFill="1" applyBorder="1" applyAlignment="1">
      <alignment horizontal="center" vertical="center"/>
    </xf>
    <xf numFmtId="176" fontId="53" fillId="0" borderId="15" xfId="43" applyNumberFormat="1" applyFont="1" applyFill="1" applyBorder="1" applyAlignment="1">
      <alignment horizontal="center" vertical="center"/>
    </xf>
    <xf numFmtId="0" fontId="59" fillId="25" borderId="49" xfId="41" applyFont="1" applyFill="1" applyBorder="1" applyAlignment="1">
      <alignment horizontal="center" vertical="center"/>
    </xf>
    <xf numFmtId="0" fontId="88" fillId="25" borderId="50" xfId="41" applyFont="1" applyFill="1" applyBorder="1" applyAlignment="1">
      <alignment horizontal="center" vertical="center"/>
    </xf>
    <xf numFmtId="0" fontId="56" fillId="0" borderId="0" xfId="41" applyFont="1" applyFill="1" applyAlignment="1">
      <alignment horizontal="right" vertical="center"/>
    </xf>
    <xf numFmtId="0" fontId="46" fillId="0" borderId="0" xfId="0" applyFont="1">
      <alignment vertical="center"/>
    </xf>
    <xf numFmtId="0" fontId="46" fillId="0" borderId="15" xfId="0" applyFont="1" applyBorder="1">
      <alignment vertical="center"/>
    </xf>
    <xf numFmtId="0" fontId="86" fillId="0" borderId="12" xfId="0" applyFont="1" applyBorder="1">
      <alignment vertical="center"/>
    </xf>
    <xf numFmtId="0" fontId="86" fillId="0" borderId="0" xfId="0" applyFont="1" applyBorder="1">
      <alignment vertical="center"/>
    </xf>
    <xf numFmtId="0" fontId="50" fillId="0" borderId="0" xfId="0" applyFont="1" applyBorder="1" applyAlignment="1"/>
    <xf numFmtId="0" fontId="50" fillId="0" borderId="0" xfId="0" applyFont="1" applyBorder="1">
      <alignment vertical="center"/>
    </xf>
    <xf numFmtId="0" fontId="86" fillId="0" borderId="10" xfId="0" applyFont="1" applyBorder="1">
      <alignment vertical="center"/>
    </xf>
    <xf numFmtId="0" fontId="86" fillId="0" borderId="13" xfId="0" applyFont="1" applyBorder="1">
      <alignment vertical="center"/>
    </xf>
    <xf numFmtId="0" fontId="86" fillId="0" borderId="29" xfId="0" applyFont="1" applyBorder="1">
      <alignment vertical="center"/>
    </xf>
    <xf numFmtId="0" fontId="86" fillId="0" borderId="0" xfId="0" applyFont="1" applyBorder="1" applyAlignment="1">
      <alignment horizontal="center" vertical="center"/>
    </xf>
    <xf numFmtId="0" fontId="96" fillId="0" borderId="10" xfId="0" applyFont="1" applyBorder="1" applyAlignment="1">
      <alignment horizontal="left" vertical="center"/>
    </xf>
    <xf numFmtId="0" fontId="6" fillId="0" borderId="15" xfId="0" applyFont="1" applyBorder="1" applyAlignment="1">
      <alignment vertical="center" wrapText="1"/>
    </xf>
    <xf numFmtId="0" fontId="46" fillId="0" borderId="0" xfId="0" applyFont="1" applyFill="1">
      <alignment vertical="center"/>
    </xf>
    <xf numFmtId="0" fontId="2" fillId="0" borderId="0" xfId="0" applyFont="1">
      <alignment vertical="center"/>
    </xf>
    <xf numFmtId="0" fontId="44" fillId="0" borderId="0" xfId="0" applyFont="1" applyAlignment="1">
      <alignment horizontal="left" vertical="center"/>
    </xf>
    <xf numFmtId="177" fontId="96" fillId="0" borderId="0" xfId="0" applyNumberFormat="1" applyFont="1" applyBorder="1" applyAlignment="1">
      <alignment horizontal="center" vertical="center"/>
    </xf>
    <xf numFmtId="0" fontId="0" fillId="0" borderId="0" xfId="0" applyAlignment="1">
      <alignment vertical="center"/>
    </xf>
    <xf numFmtId="0" fontId="8" fillId="0" borderId="47" xfId="44" applyFont="1" applyBorder="1" applyAlignment="1">
      <alignment horizontal="center" vertical="center"/>
    </xf>
    <xf numFmtId="0" fontId="20" fillId="0" borderId="47" xfId="0" applyFont="1" applyBorder="1" applyAlignment="1">
      <alignment horizontal="left" vertical="center"/>
    </xf>
    <xf numFmtId="0" fontId="20" fillId="0" borderId="47" xfId="0" applyFont="1" applyBorder="1" applyAlignment="1">
      <alignment horizontal="right" vertical="center"/>
    </xf>
    <xf numFmtId="0" fontId="20" fillId="0" borderId="23" xfId="0" applyFont="1" applyBorder="1" applyAlignment="1">
      <alignment horizontal="right" vertical="center"/>
    </xf>
    <xf numFmtId="0" fontId="11" fillId="0" borderId="12" xfId="44" applyFont="1" applyBorder="1" applyAlignment="1">
      <alignment vertical="center"/>
    </xf>
    <xf numFmtId="0" fontId="101" fillId="0" borderId="0" xfId="0" applyFont="1" applyAlignment="1">
      <alignment horizontal="center" vertical="center"/>
    </xf>
    <xf numFmtId="0" fontId="102" fillId="0" borderId="0" xfId="0" applyFont="1" applyAlignment="1">
      <alignment horizontal="center" vertical="center"/>
    </xf>
    <xf numFmtId="0" fontId="104" fillId="0" borderId="0" xfId="0" applyFont="1" applyAlignment="1">
      <alignment horizontal="left" vertical="center"/>
    </xf>
    <xf numFmtId="0" fontId="101" fillId="0" borderId="0" xfId="0" applyFont="1" applyAlignment="1">
      <alignment horizontal="center" vertical="center"/>
    </xf>
    <xf numFmtId="0" fontId="104" fillId="0" borderId="0" xfId="0" applyFont="1" applyAlignment="1">
      <alignment horizontal="left" vertical="center"/>
    </xf>
    <xf numFmtId="0" fontId="103" fillId="0" borderId="0" xfId="0" applyFont="1" applyAlignment="1">
      <alignment horizontal="left" vertical="center"/>
    </xf>
    <xf numFmtId="177" fontId="53" fillId="0" borderId="47" xfId="0" applyNumberFormat="1" applyFont="1" applyFill="1" applyBorder="1" applyAlignment="1">
      <alignment horizontal="center" vertical="center"/>
    </xf>
    <xf numFmtId="0" fontId="0" fillId="0" borderId="16" xfId="0" applyBorder="1" applyAlignment="1">
      <alignment horizontal="center" vertical="center"/>
    </xf>
    <xf numFmtId="0" fontId="104" fillId="0" borderId="0" xfId="0" applyFont="1" applyAlignment="1">
      <alignment horizontal="left" vertical="center"/>
    </xf>
    <xf numFmtId="0" fontId="102" fillId="0" borderId="0" xfId="0" applyFont="1" applyAlignment="1">
      <alignment horizontal="left" vertical="center"/>
    </xf>
    <xf numFmtId="0" fontId="105" fillId="0" borderId="0" xfId="0" applyFont="1">
      <alignment vertical="center"/>
    </xf>
    <xf numFmtId="0" fontId="106" fillId="0" borderId="0" xfId="0" applyFont="1" applyAlignment="1">
      <alignment horizontal="left" vertical="center"/>
    </xf>
    <xf numFmtId="0" fontId="108" fillId="0" borderId="0" xfId="0" applyFont="1" applyAlignment="1">
      <alignment horizontal="left" vertical="center"/>
    </xf>
    <xf numFmtId="0" fontId="0" fillId="0" borderId="0" xfId="0" applyAlignment="1">
      <alignment vertical="center"/>
    </xf>
    <xf numFmtId="0" fontId="18" fillId="0" borderId="0" xfId="0" applyFont="1" applyAlignment="1">
      <alignment horizontal="center" vertical="center"/>
    </xf>
    <xf numFmtId="0" fontId="0" fillId="0" borderId="16" xfId="0" applyBorder="1" applyAlignment="1">
      <alignment horizontal="center" vertical="center"/>
    </xf>
    <xf numFmtId="0" fontId="6" fillId="0" borderId="47" xfId="0" applyFont="1" applyFill="1" applyBorder="1" applyAlignment="1">
      <alignment horizontal="center" vertical="center" wrapText="1"/>
    </xf>
    <xf numFmtId="0" fontId="30" fillId="24" borderId="0" xfId="0" applyFont="1" applyFill="1" applyBorder="1" applyAlignment="1">
      <alignment horizontal="center" vertical="center"/>
    </xf>
    <xf numFmtId="177" fontId="112" fillId="0" borderId="48" xfId="46" applyNumberFormat="1" applyFont="1" applyBorder="1">
      <alignment vertical="center"/>
    </xf>
    <xf numFmtId="0" fontId="110" fillId="0" borderId="23" xfId="46" applyFont="1" applyBorder="1" applyAlignment="1">
      <alignment vertical="center"/>
    </xf>
    <xf numFmtId="0" fontId="110" fillId="0" borderId="47" xfId="46" applyFont="1" applyBorder="1" applyAlignment="1">
      <alignment vertical="center"/>
    </xf>
    <xf numFmtId="0" fontId="110" fillId="0" borderId="48" xfId="46" applyFont="1" applyBorder="1" applyAlignment="1">
      <alignment vertical="center"/>
    </xf>
    <xf numFmtId="0" fontId="116" fillId="0" borderId="0" xfId="46" applyFont="1" applyFill="1">
      <alignment vertical="center"/>
    </xf>
    <xf numFmtId="0" fontId="116" fillId="37" borderId="15" xfId="46" applyFont="1" applyFill="1" applyBorder="1">
      <alignment vertical="center"/>
    </xf>
    <xf numFmtId="14" fontId="116" fillId="38" borderId="15" xfId="46" applyNumberFormat="1" applyFont="1" applyFill="1" applyBorder="1">
      <alignment vertical="center"/>
    </xf>
    <xf numFmtId="0" fontId="116" fillId="38" borderId="15" xfId="46" applyFont="1" applyFill="1" applyBorder="1">
      <alignment vertical="center"/>
    </xf>
    <xf numFmtId="0" fontId="116" fillId="0" borderId="0" xfId="46" applyFont="1">
      <alignment vertical="center"/>
    </xf>
    <xf numFmtId="14" fontId="119" fillId="38" borderId="15" xfId="46" applyNumberFormat="1" applyFont="1" applyFill="1" applyBorder="1">
      <alignment vertical="center"/>
    </xf>
    <xf numFmtId="179" fontId="116" fillId="38" borderId="15" xfId="46" applyNumberFormat="1" applyFont="1" applyFill="1" applyBorder="1">
      <alignment vertical="center"/>
    </xf>
    <xf numFmtId="0" fontId="116" fillId="38" borderId="0" xfId="46" applyFont="1" applyFill="1">
      <alignment vertical="center"/>
    </xf>
    <xf numFmtId="0" fontId="116" fillId="38" borderId="16" xfId="46" applyFont="1" applyFill="1" applyBorder="1" applyAlignment="1">
      <alignment vertical="center"/>
    </xf>
    <xf numFmtId="0" fontId="116" fillId="38" borderId="17" xfId="46" applyFont="1" applyFill="1" applyBorder="1" applyAlignment="1">
      <alignment vertical="center"/>
    </xf>
    <xf numFmtId="0" fontId="117" fillId="0" borderId="0" xfId="46" applyFont="1" applyAlignment="1">
      <alignment horizontal="left" vertical="center"/>
    </xf>
    <xf numFmtId="0" fontId="117" fillId="0" borderId="0" xfId="46" applyFont="1" applyAlignment="1">
      <alignment horizontal="center" vertical="center"/>
    </xf>
    <xf numFmtId="0" fontId="117" fillId="0" borderId="0" xfId="46" applyFont="1" applyAlignment="1">
      <alignment horizontal="center" vertical="center" wrapText="1"/>
    </xf>
    <xf numFmtId="0" fontId="116" fillId="0" borderId="0" xfId="46" applyFont="1" applyAlignment="1">
      <alignment horizontal="center" vertical="center" wrapText="1"/>
    </xf>
    <xf numFmtId="0" fontId="122" fillId="36" borderId="15" xfId="46" applyFont="1" applyFill="1" applyBorder="1" applyAlignment="1">
      <alignment vertical="center" wrapText="1"/>
    </xf>
    <xf numFmtId="0" fontId="122" fillId="37" borderId="15" xfId="46" applyFont="1" applyFill="1" applyBorder="1" applyAlignment="1">
      <alignment vertical="center"/>
    </xf>
    <xf numFmtId="0" fontId="122" fillId="37" borderId="15" xfId="46" applyFont="1" applyFill="1" applyBorder="1" applyAlignment="1">
      <alignment vertical="center" wrapText="1"/>
    </xf>
    <xf numFmtId="14" fontId="116" fillId="36" borderId="15" xfId="46" applyNumberFormat="1" applyFont="1" applyFill="1" applyBorder="1" applyAlignment="1">
      <alignment horizontal="left" vertical="center"/>
    </xf>
    <xf numFmtId="0" fontId="116" fillId="36" borderId="15" xfId="46" applyNumberFormat="1" applyFont="1" applyFill="1" applyBorder="1" applyAlignment="1">
      <alignment horizontal="left" vertical="center"/>
    </xf>
    <xf numFmtId="0" fontId="116" fillId="36" borderId="15" xfId="46" applyFont="1" applyFill="1" applyBorder="1" applyAlignment="1">
      <alignment horizontal="left" vertical="center"/>
    </xf>
    <xf numFmtId="0" fontId="120" fillId="36" borderId="15" xfId="46" applyFont="1" applyFill="1" applyBorder="1" applyAlignment="1">
      <alignment horizontal="left" vertical="center"/>
    </xf>
    <xf numFmtId="0" fontId="115" fillId="34" borderId="15" xfId="46" applyFont="1" applyFill="1" applyBorder="1" applyAlignment="1">
      <alignment horizontal="center" vertical="center"/>
    </xf>
    <xf numFmtId="0" fontId="117" fillId="34" borderId="15" xfId="46" applyFont="1" applyFill="1" applyBorder="1" applyAlignment="1">
      <alignment horizontal="center" vertical="center" wrapText="1"/>
    </xf>
    <xf numFmtId="0" fontId="116" fillId="34" borderId="15" xfId="46" applyFont="1" applyFill="1" applyBorder="1" applyAlignment="1">
      <alignment horizontal="center" vertical="center" wrapText="1"/>
    </xf>
    <xf numFmtId="0" fontId="117" fillId="34" borderId="15" xfId="46" applyFont="1" applyFill="1" applyBorder="1" applyAlignment="1">
      <alignment vertical="center" wrapText="1"/>
    </xf>
    <xf numFmtId="0" fontId="118" fillId="0" borderId="15" xfId="46" applyNumberFormat="1" applyFont="1" applyFill="1" applyBorder="1" applyAlignment="1" applyProtection="1">
      <alignment horizontal="right" vertical="center"/>
      <protection locked="0"/>
    </xf>
    <xf numFmtId="0" fontId="116" fillId="0" borderId="15" xfId="46" applyFont="1" applyBorder="1" applyProtection="1">
      <alignment vertical="center"/>
      <protection locked="0"/>
    </xf>
    <xf numFmtId="179" fontId="116" fillId="0" borderId="15" xfId="46" applyNumberFormat="1" applyFont="1" applyBorder="1" applyProtection="1">
      <alignment vertical="center"/>
      <protection locked="0"/>
    </xf>
    <xf numFmtId="0" fontId="116" fillId="36" borderId="15" xfId="46" applyFont="1" applyFill="1" applyBorder="1" applyProtection="1">
      <alignment vertical="center"/>
      <protection locked="0"/>
    </xf>
    <xf numFmtId="49" fontId="116" fillId="0" borderId="15" xfId="46" applyNumberFormat="1" applyFont="1" applyBorder="1" applyProtection="1">
      <alignment vertical="center"/>
      <protection locked="0"/>
    </xf>
    <xf numFmtId="0" fontId="116" fillId="0" borderId="15" xfId="46" applyFont="1" applyBorder="1" applyAlignment="1" applyProtection="1">
      <alignment horizontal="left" vertical="center"/>
      <protection locked="0"/>
    </xf>
    <xf numFmtId="0" fontId="116" fillId="0" borderId="15" xfId="46" applyFont="1" applyBorder="1" applyAlignment="1" applyProtection="1">
      <alignment vertical="center" wrapText="1"/>
      <protection locked="0"/>
    </xf>
    <xf numFmtId="0" fontId="117" fillId="0" borderId="15" xfId="46" applyFont="1" applyBorder="1" applyProtection="1">
      <alignment vertical="center"/>
      <protection locked="0"/>
    </xf>
    <xf numFmtId="0" fontId="116" fillId="0" borderId="15" xfId="46" applyFont="1" applyBorder="1" applyAlignment="1" applyProtection="1">
      <alignment horizontal="center" vertical="center"/>
      <protection locked="0"/>
    </xf>
    <xf numFmtId="180" fontId="116" fillId="41" borderId="15" xfId="46" applyNumberFormat="1" applyFont="1" applyFill="1" applyBorder="1" applyAlignment="1" applyProtection="1">
      <alignment horizontal="left" vertical="center"/>
      <protection locked="0"/>
    </xf>
    <xf numFmtId="181" fontId="116" fillId="41" borderId="15" xfId="46" applyNumberFormat="1" applyFont="1" applyFill="1" applyBorder="1" applyAlignment="1" applyProtection="1">
      <alignment horizontal="left" vertical="center"/>
      <protection locked="0"/>
    </xf>
    <xf numFmtId="182" fontId="116" fillId="41" borderId="15" xfId="46" applyNumberFormat="1" applyFont="1" applyFill="1" applyBorder="1" applyAlignment="1" applyProtection="1">
      <alignment horizontal="left" vertical="center"/>
      <protection locked="0"/>
    </xf>
    <xf numFmtId="0" fontId="116" fillId="41" borderId="15" xfId="46" applyFont="1" applyFill="1" applyBorder="1" applyProtection="1">
      <alignment vertical="center"/>
      <protection locked="0"/>
    </xf>
    <xf numFmtId="14" fontId="116" fillId="0" borderId="15" xfId="46" applyNumberFormat="1" applyFont="1" applyFill="1" applyBorder="1" applyProtection="1">
      <alignment vertical="center"/>
      <protection locked="0"/>
    </xf>
    <xf numFmtId="0" fontId="116" fillId="37" borderId="15" xfId="46" applyFont="1" applyFill="1" applyBorder="1" applyProtection="1">
      <alignment vertical="center"/>
      <protection locked="0"/>
    </xf>
    <xf numFmtId="0" fontId="116" fillId="0" borderId="0" xfId="46" applyFont="1" applyProtection="1">
      <alignment vertical="center"/>
      <protection locked="0"/>
    </xf>
    <xf numFmtId="0" fontId="116" fillId="0" borderId="15" xfId="46" applyFont="1" applyFill="1" applyBorder="1" applyProtection="1">
      <alignment vertical="center"/>
      <protection locked="0"/>
    </xf>
    <xf numFmtId="0" fontId="116" fillId="40" borderId="15" xfId="46" applyFont="1" applyFill="1" applyBorder="1" applyProtection="1">
      <alignment vertical="center"/>
      <protection locked="0"/>
    </xf>
    <xf numFmtId="0" fontId="116" fillId="0" borderId="0" xfId="46" applyFont="1" applyFill="1" applyProtection="1">
      <alignment vertical="center"/>
      <protection locked="0"/>
    </xf>
    <xf numFmtId="0" fontId="116" fillId="35" borderId="15" xfId="46" applyFont="1" applyFill="1" applyBorder="1" applyProtection="1">
      <alignment vertical="center"/>
      <protection locked="0"/>
    </xf>
    <xf numFmtId="0" fontId="116" fillId="39" borderId="15" xfId="46" applyFont="1" applyFill="1" applyBorder="1" applyProtection="1">
      <alignment vertical="center"/>
      <protection locked="0"/>
    </xf>
    <xf numFmtId="49" fontId="116" fillId="40" borderId="15" xfId="46" applyNumberFormat="1" applyFont="1" applyFill="1" applyBorder="1" applyProtection="1">
      <alignment vertical="center"/>
      <protection locked="0"/>
    </xf>
    <xf numFmtId="14" fontId="119" fillId="40" borderId="15" xfId="46" applyNumberFormat="1" applyFont="1" applyFill="1" applyBorder="1" applyProtection="1">
      <alignment vertical="center"/>
      <protection locked="0"/>
    </xf>
    <xf numFmtId="0" fontId="116" fillId="39" borderId="50" xfId="46" applyFont="1" applyFill="1" applyBorder="1" applyProtection="1">
      <alignment vertical="center"/>
      <protection locked="0"/>
    </xf>
    <xf numFmtId="0" fontId="116" fillId="40" borderId="0" xfId="46" applyFont="1" applyFill="1" applyProtection="1">
      <alignment vertical="center"/>
      <protection locked="0"/>
    </xf>
    <xf numFmtId="0" fontId="121" fillId="37" borderId="15" xfId="46" applyFont="1" applyFill="1" applyBorder="1" applyProtection="1">
      <alignment vertical="center"/>
      <protection locked="0"/>
    </xf>
    <xf numFmtId="0" fontId="117" fillId="34" borderId="15" xfId="46" applyFont="1" applyFill="1" applyBorder="1" applyAlignment="1">
      <alignment horizontal="center" vertical="center" wrapText="1"/>
    </xf>
    <xf numFmtId="0" fontId="123" fillId="0" borderId="23" xfId="46" applyFont="1" applyFill="1" applyBorder="1" applyAlignment="1">
      <alignment vertical="center" wrapText="1"/>
    </xf>
    <xf numFmtId="0" fontId="110" fillId="0" borderId="47" xfId="46" applyFont="1" applyFill="1" applyBorder="1" applyAlignment="1">
      <alignment vertical="center"/>
    </xf>
    <xf numFmtId="0" fontId="116" fillId="36" borderId="15" xfId="46" applyFont="1" applyFill="1" applyBorder="1" applyAlignment="1" applyProtection="1">
      <alignment horizontal="left" vertical="center"/>
      <protection locked="0"/>
    </xf>
    <xf numFmtId="0" fontId="117" fillId="34" borderId="15" xfId="46" applyFont="1" applyFill="1" applyBorder="1" applyAlignment="1">
      <alignment horizontal="center" vertical="center" wrapText="1"/>
    </xf>
    <xf numFmtId="0" fontId="117" fillId="34" borderId="15" xfId="46" applyFont="1" applyFill="1" applyBorder="1" applyAlignment="1">
      <alignment horizontal="center" vertical="center" wrapText="1"/>
    </xf>
    <xf numFmtId="0" fontId="11" fillId="26" borderId="87" xfId="44" applyFont="1" applyFill="1" applyBorder="1" applyAlignment="1">
      <alignment horizontal="center" vertical="center"/>
    </xf>
    <xf numFmtId="0" fontId="0" fillId="0" borderId="16" xfId="0" applyBorder="1" applyAlignment="1">
      <alignment horizontal="center" vertical="center"/>
    </xf>
    <xf numFmtId="14" fontId="116" fillId="0" borderId="15" xfId="46" applyNumberFormat="1" applyFont="1" applyBorder="1" applyProtection="1">
      <alignment vertical="center"/>
      <protection locked="0"/>
    </xf>
    <xf numFmtId="0" fontId="116" fillId="0" borderId="15" xfId="46" applyFont="1" applyBorder="1">
      <alignment vertical="center"/>
    </xf>
    <xf numFmtId="0" fontId="0" fillId="0" borderId="50" xfId="0" applyBorder="1" applyAlignment="1">
      <alignment vertical="center"/>
    </xf>
    <xf numFmtId="0" fontId="0" fillId="0" borderId="15" xfId="0" applyBorder="1" applyAlignment="1">
      <alignment vertical="center"/>
    </xf>
    <xf numFmtId="0" fontId="41" fillId="0" borderId="15" xfId="0" applyFont="1" applyBorder="1" applyAlignment="1">
      <alignment vertical="center" wrapText="1"/>
    </xf>
    <xf numFmtId="0" fontId="116" fillId="38" borderId="15" xfId="46" applyFont="1" applyFill="1" applyBorder="1" applyAlignment="1">
      <alignment vertical="center" wrapText="1"/>
    </xf>
    <xf numFmtId="0" fontId="0" fillId="0" borderId="0" xfId="0" applyFont="1" applyAlignment="1">
      <alignment vertical="center"/>
    </xf>
    <xf numFmtId="0" fontId="0" fillId="0" borderId="16" xfId="0" applyBorder="1" applyAlignment="1">
      <alignment horizontal="center" vertical="center"/>
    </xf>
    <xf numFmtId="0" fontId="0" fillId="26" borderId="47" xfId="44" applyFont="1" applyFill="1" applyBorder="1" applyAlignment="1">
      <alignment horizontal="center" vertical="center" wrapText="1"/>
    </xf>
    <xf numFmtId="0" fontId="20" fillId="0" borderId="23" xfId="0" applyFont="1" applyBorder="1" applyAlignment="1" applyProtection="1">
      <alignment horizontal="right" vertical="center" wrapText="1"/>
      <protection locked="0"/>
    </xf>
    <xf numFmtId="0" fontId="0" fillId="0" borderId="47" xfId="0" applyBorder="1" applyAlignment="1" applyProtection="1">
      <alignment horizontal="right" vertical="center"/>
      <protection locked="0"/>
    </xf>
    <xf numFmtId="0" fontId="0" fillId="0" borderId="4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0" fillId="0" borderId="35" xfId="0" applyFont="1" applyBorder="1" applyAlignment="1" applyProtection="1">
      <alignment horizontal="left" vertical="center" wrapText="1"/>
      <protection locked="0"/>
    </xf>
    <xf numFmtId="0" fontId="20" fillId="0" borderId="36" xfId="0" applyFont="1" applyBorder="1" applyAlignment="1" applyProtection="1">
      <alignment horizontal="left" vertical="center" wrapText="1"/>
      <protection locked="0"/>
    </xf>
    <xf numFmtId="0" fontId="20" fillId="0" borderId="49" xfId="0" applyFont="1" applyBorder="1" applyAlignment="1" applyProtection="1">
      <alignment horizontal="left" vertical="center" wrapText="1"/>
      <protection locked="0"/>
    </xf>
    <xf numFmtId="0" fontId="2" fillId="0" borderId="0" xfId="0" applyFont="1" applyAlignment="1" applyProtection="1">
      <alignment vertical="center"/>
      <protection locked="0"/>
    </xf>
    <xf numFmtId="0" fontId="2" fillId="0" borderId="10" xfId="0" applyFont="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10" xfId="0" applyFill="1" applyBorder="1" applyAlignment="1" applyProtection="1">
      <alignment vertical="center"/>
      <protection locked="0"/>
    </xf>
    <xf numFmtId="0" fontId="20" fillId="0" borderId="0" xfId="0" applyFont="1" applyBorder="1" applyAlignment="1" applyProtection="1">
      <alignment horizontal="left" vertical="center" wrapText="1"/>
      <protection locked="0"/>
    </xf>
    <xf numFmtId="0" fontId="0" fillId="0" borderId="0" xfId="0" applyFill="1" applyBorder="1" applyProtection="1">
      <alignment vertical="center"/>
      <protection locked="0"/>
    </xf>
    <xf numFmtId="0" fontId="0" fillId="0" borderId="0" xfId="0" applyFill="1" applyBorder="1" applyAlignment="1" applyProtection="1">
      <alignment horizontal="center" vertical="center"/>
      <protection locked="0"/>
    </xf>
    <xf numFmtId="0" fontId="20" fillId="0" borderId="12" xfId="0" applyFont="1" applyBorder="1" applyAlignment="1" applyProtection="1">
      <alignment horizontal="left" vertical="center" wrapText="1"/>
      <protection locked="0"/>
    </xf>
    <xf numFmtId="0" fontId="20" fillId="0" borderId="0" xfId="0" applyFont="1" applyBorder="1" applyAlignment="1" applyProtection="1">
      <alignment vertical="center" wrapText="1"/>
      <protection locked="0"/>
    </xf>
    <xf numFmtId="0" fontId="20" fillId="0" borderId="10" xfId="0" applyFont="1" applyBorder="1" applyAlignment="1" applyProtection="1">
      <alignment vertical="center" wrapText="1"/>
      <protection locked="0"/>
    </xf>
    <xf numFmtId="0" fontId="0" fillId="0" borderId="47" xfId="0" applyFill="1" applyBorder="1" applyProtection="1">
      <alignment vertical="center"/>
      <protection locked="0"/>
    </xf>
    <xf numFmtId="0" fontId="0" fillId="0" borderId="47" xfId="0" applyFill="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20" fillId="0" borderId="47" xfId="0" applyFont="1" applyBorder="1" applyAlignment="1" applyProtection="1">
      <alignment horizontal="left" vertical="center" wrapText="1"/>
      <protection locked="0"/>
    </xf>
    <xf numFmtId="0" fontId="20" fillId="0" borderId="47" xfId="0" applyFont="1" applyBorder="1" applyAlignment="1" applyProtection="1">
      <alignment horizontal="right" vertical="center" wrapText="1"/>
      <protection locked="0"/>
    </xf>
    <xf numFmtId="0" fontId="20" fillId="0" borderId="47" xfId="0" applyFont="1" applyBorder="1" applyAlignment="1" applyProtection="1">
      <alignment vertical="center" wrapText="1"/>
      <protection locked="0"/>
    </xf>
    <xf numFmtId="0" fontId="20" fillId="0" borderId="48" xfId="0" applyFont="1" applyBorder="1" applyAlignment="1" applyProtection="1">
      <alignment vertical="center" wrapText="1"/>
      <protection locked="0"/>
    </xf>
    <xf numFmtId="0" fontId="20" fillId="0" borderId="13" xfId="0" applyFont="1" applyBorder="1" applyAlignment="1" applyProtection="1">
      <alignment horizontal="left" vertical="center" wrapText="1"/>
      <protection locked="0"/>
    </xf>
    <xf numFmtId="0" fontId="20" fillId="0" borderId="29"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0" fillId="0" borderId="47" xfId="0" applyBorder="1" applyAlignment="1" applyProtection="1">
      <alignment horizontal="left" vertical="center"/>
      <protection locked="0"/>
    </xf>
    <xf numFmtId="0" fontId="20" fillId="0" borderId="47" xfId="0" applyFont="1" applyBorder="1" applyAlignment="1" applyProtection="1">
      <alignment horizontal="left" vertical="center"/>
      <protection locked="0"/>
    </xf>
    <xf numFmtId="0" fontId="55" fillId="0" borderId="35" xfId="0" applyFont="1" applyBorder="1" applyAlignment="1" applyProtection="1">
      <alignment horizontal="left" vertical="center"/>
      <protection locked="0"/>
    </xf>
    <xf numFmtId="0" fontId="55" fillId="0" borderId="36" xfId="0" applyFont="1" applyBorder="1" applyAlignment="1" applyProtection="1">
      <alignment horizontal="left" vertical="center"/>
      <protection locked="0"/>
    </xf>
    <xf numFmtId="0" fontId="20" fillId="0" borderId="49" xfId="0" applyFont="1" applyBorder="1" applyAlignment="1" applyProtection="1">
      <alignment vertical="top"/>
      <protection locked="0"/>
    </xf>
    <xf numFmtId="0" fontId="20" fillId="0" borderId="36" xfId="0" applyFont="1" applyBorder="1" applyAlignment="1" applyProtection="1">
      <alignment vertical="top"/>
      <protection locked="0"/>
    </xf>
    <xf numFmtId="0" fontId="55" fillId="0" borderId="13" xfId="0" applyFont="1" applyBorder="1" applyAlignment="1" applyProtection="1">
      <alignment horizontal="left" vertical="center" wrapText="1"/>
      <protection locked="0"/>
    </xf>
    <xf numFmtId="0" fontId="55" fillId="0" borderId="29" xfId="0" applyFont="1" applyBorder="1" applyAlignment="1" applyProtection="1">
      <alignment horizontal="left" vertical="center" wrapText="1"/>
      <protection locked="0"/>
    </xf>
    <xf numFmtId="0" fontId="20" fillId="0" borderId="11" xfId="0" applyFont="1" applyBorder="1" applyAlignment="1" applyProtection="1">
      <alignment vertical="top"/>
      <protection locked="0"/>
    </xf>
    <xf numFmtId="0" fontId="20" fillId="0" borderId="0" xfId="0" applyFont="1" applyBorder="1" applyAlignment="1" applyProtection="1">
      <alignment vertical="top"/>
      <protection locked="0"/>
    </xf>
    <xf numFmtId="0" fontId="20" fillId="0" borderId="10" xfId="0" applyFont="1" applyBorder="1" applyAlignment="1" applyProtection="1">
      <alignment vertical="top"/>
      <protection locked="0"/>
    </xf>
    <xf numFmtId="0" fontId="55" fillId="0" borderId="23" xfId="0" applyFont="1" applyBorder="1" applyAlignment="1" applyProtection="1">
      <alignment horizontal="left" vertical="center"/>
      <protection locked="0"/>
    </xf>
    <xf numFmtId="0" fontId="55" fillId="0" borderId="47" xfId="0" applyFont="1" applyBorder="1" applyAlignment="1" applyProtection="1">
      <alignment horizontal="left" vertical="center"/>
      <protection locked="0"/>
    </xf>
    <xf numFmtId="0" fontId="20" fillId="0" borderId="48" xfId="0" applyFont="1" applyBorder="1" applyAlignment="1" applyProtection="1">
      <alignment vertical="center"/>
      <protection locked="0"/>
    </xf>
    <xf numFmtId="0" fontId="20" fillId="0" borderId="29" xfId="0" applyFont="1" applyBorder="1" applyAlignment="1" applyProtection="1">
      <alignment vertical="top"/>
      <protection locked="0"/>
    </xf>
    <xf numFmtId="0" fontId="0" fillId="0" borderId="36" xfId="0" applyFill="1" applyBorder="1" applyAlignment="1" applyProtection="1">
      <alignment vertical="center"/>
      <protection locked="0"/>
    </xf>
    <xf numFmtId="0" fontId="2" fillId="0" borderId="36" xfId="0" applyFont="1" applyFill="1" applyBorder="1" applyAlignment="1" applyProtection="1">
      <alignment vertical="center"/>
      <protection locked="0"/>
    </xf>
    <xf numFmtId="0" fontId="2" fillId="0" borderId="49"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0" fillId="0" borderId="29" xfId="0" applyFill="1" applyBorder="1" applyAlignment="1" applyProtection="1">
      <alignment vertical="center"/>
      <protection locked="0"/>
    </xf>
    <xf numFmtId="0" fontId="2" fillId="0" borderId="29" xfId="0" applyFont="1" applyFill="1" applyBorder="1" applyAlignment="1" applyProtection="1">
      <alignment vertical="center"/>
      <protection locked="0"/>
    </xf>
    <xf numFmtId="0" fontId="2" fillId="0" borderId="11" xfId="0" applyFont="1" applyFill="1" applyBorder="1" applyAlignment="1" applyProtection="1">
      <alignment vertical="center"/>
      <protection locked="0"/>
    </xf>
    <xf numFmtId="0" fontId="2" fillId="0" borderId="47" xfId="0" applyFont="1" applyBorder="1" applyAlignment="1" applyProtection="1">
      <alignment vertical="center"/>
      <protection locked="0"/>
    </xf>
    <xf numFmtId="0" fontId="12" fillId="0" borderId="47" xfId="0" applyFont="1" applyBorder="1" applyAlignment="1" applyProtection="1">
      <alignment vertical="center"/>
      <protection locked="0"/>
    </xf>
    <xf numFmtId="0" fontId="2" fillId="0" borderId="47" xfId="0" applyFont="1" applyBorder="1" applyAlignment="1" applyProtection="1">
      <alignment vertical="center" wrapText="1"/>
      <protection locked="0"/>
    </xf>
    <xf numFmtId="0" fontId="2" fillId="0" borderId="48" xfId="0" applyFont="1" applyBorder="1" applyAlignment="1" applyProtection="1">
      <alignment vertical="center" wrapText="1"/>
      <protection locked="0"/>
    </xf>
    <xf numFmtId="0" fontId="0" fillId="0" borderId="47" xfId="0" applyBorder="1" applyAlignment="1" applyProtection="1">
      <alignment vertical="center"/>
      <protection locked="0"/>
    </xf>
    <xf numFmtId="0" fontId="2" fillId="0" borderId="47" xfId="0" applyFont="1" applyBorder="1" applyAlignment="1" applyProtection="1">
      <alignment horizontal="left" vertical="center"/>
      <protection locked="0"/>
    </xf>
    <xf numFmtId="0" fontId="0" fillId="0" borderId="35" xfId="0" applyBorder="1" applyAlignment="1" applyProtection="1">
      <alignment horizontal="left" vertical="center" wrapText="1"/>
      <protection locked="0"/>
    </xf>
    <xf numFmtId="0" fontId="0" fillId="0" borderId="36" xfId="0" applyBorder="1" applyAlignment="1" applyProtection="1">
      <alignment horizontal="right" vertical="center" wrapText="1"/>
      <protection locked="0"/>
    </xf>
    <xf numFmtId="0" fontId="0" fillId="0" borderId="36" xfId="0" applyBorder="1" applyAlignment="1" applyProtection="1">
      <alignment vertical="center" wrapText="1"/>
      <protection locked="0"/>
    </xf>
    <xf numFmtId="0" fontId="0" fillId="0" borderId="36" xfId="0"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9" xfId="0" applyBorder="1" applyAlignment="1" applyProtection="1">
      <alignment horizontal="right" vertical="center" wrapText="1"/>
      <protection locked="0"/>
    </xf>
    <xf numFmtId="0" fontId="0" fillId="0" borderId="29" xfId="0" applyBorder="1" applyAlignment="1" applyProtection="1">
      <alignment vertical="center" wrapText="1"/>
      <protection locked="0"/>
    </xf>
    <xf numFmtId="0" fontId="0" fillId="0" borderId="29" xfId="0"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30" fillId="0" borderId="47" xfId="0" applyFont="1" applyBorder="1" applyAlignment="1" applyProtection="1">
      <alignment horizontal="left" vertical="center" wrapText="1"/>
      <protection locked="0"/>
    </xf>
    <xf numFmtId="0" fontId="30" fillId="0" borderId="48" xfId="0" applyFont="1"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2" fillId="0" borderId="47" xfId="0" applyFont="1" applyBorder="1" applyAlignment="1" applyProtection="1">
      <alignment horizontal="left" vertical="center" wrapText="1"/>
      <protection locked="0"/>
    </xf>
    <xf numFmtId="0" fontId="19" fillId="0" borderId="104" xfId="0" applyFont="1" applyBorder="1" applyProtection="1">
      <alignment vertical="center"/>
      <protection locked="0"/>
    </xf>
    <xf numFmtId="0" fontId="19" fillId="0" borderId="36" xfId="0" applyFont="1" applyBorder="1" applyProtection="1">
      <alignment vertical="center"/>
      <protection locked="0"/>
    </xf>
    <xf numFmtId="0" fontId="19" fillId="0" borderId="49" xfId="0" applyFont="1" applyBorder="1" applyProtection="1">
      <alignment vertical="center"/>
      <protection locked="0"/>
    </xf>
    <xf numFmtId="0" fontId="19" fillId="0" borderId="23" xfId="0" applyFont="1" applyBorder="1" applyProtection="1">
      <alignment vertical="center"/>
      <protection locked="0"/>
    </xf>
    <xf numFmtId="0" fontId="19" fillId="0" borderId="47" xfId="0" applyFont="1" applyBorder="1" applyProtection="1">
      <alignment vertical="center"/>
      <protection locked="0"/>
    </xf>
    <xf numFmtId="0" fontId="19" fillId="0" borderId="48" xfId="0" applyFont="1" applyBorder="1" applyProtection="1">
      <alignment vertical="center"/>
      <protection locked="0"/>
    </xf>
    <xf numFmtId="0" fontId="97" fillId="0" borderId="35" xfId="0" applyFont="1" applyBorder="1" applyProtection="1">
      <alignment vertical="center"/>
      <protection locked="0"/>
    </xf>
    <xf numFmtId="0" fontId="97" fillId="0" borderId="36" xfId="0" applyFont="1" applyBorder="1" applyProtection="1">
      <alignment vertical="center"/>
      <protection locked="0"/>
    </xf>
    <xf numFmtId="0" fontId="97" fillId="0" borderId="49" xfId="0" applyFont="1" applyBorder="1" applyProtection="1">
      <alignment vertical="center"/>
      <protection locked="0"/>
    </xf>
    <xf numFmtId="0" fontId="97" fillId="0" borderId="36" xfId="0" applyFont="1" applyBorder="1" applyAlignment="1" applyProtection="1">
      <alignment horizontal="center" vertical="center"/>
      <protection locked="0"/>
    </xf>
    <xf numFmtId="31" fontId="97" fillId="0" borderId="49" xfId="0" applyNumberFormat="1" applyFont="1" applyBorder="1" applyAlignment="1" applyProtection="1">
      <alignment horizontal="right" vertical="center"/>
      <protection locked="0"/>
    </xf>
    <xf numFmtId="0" fontId="97" fillId="0" borderId="12" xfId="0" applyFont="1" applyBorder="1" applyProtection="1">
      <alignment vertical="center"/>
      <protection locked="0"/>
    </xf>
    <xf numFmtId="0" fontId="97" fillId="0" borderId="0" xfId="0" applyFont="1" applyBorder="1" applyProtection="1">
      <alignment vertical="center"/>
      <protection locked="0"/>
    </xf>
    <xf numFmtId="0" fontId="97" fillId="0" borderId="10" xfId="0" applyFont="1" applyBorder="1" applyAlignment="1" applyProtection="1">
      <alignment horizontal="right" vertical="center"/>
      <protection locked="0"/>
    </xf>
    <xf numFmtId="0" fontId="97" fillId="0" borderId="13" xfId="0" applyFont="1" applyBorder="1" applyProtection="1">
      <alignment vertical="center"/>
      <protection locked="0"/>
    </xf>
    <xf numFmtId="0" fontId="97" fillId="0" borderId="29" xfId="0" applyFont="1" applyBorder="1" applyProtection="1">
      <alignment vertical="center"/>
      <protection locked="0"/>
    </xf>
    <xf numFmtId="0" fontId="97" fillId="0" borderId="11" xfId="0" applyFont="1" applyBorder="1" applyAlignment="1" applyProtection="1">
      <alignment horizontal="right" vertical="center"/>
      <protection locked="0"/>
    </xf>
    <xf numFmtId="0" fontId="97" fillId="0" borderId="11" xfId="0" applyFont="1" applyBorder="1" applyProtection="1">
      <alignment vertical="center"/>
      <protection locked="0"/>
    </xf>
    <xf numFmtId="0" fontId="2" fillId="0" borderId="56" xfId="0" applyFont="1" applyFill="1" applyBorder="1" applyAlignment="1" applyProtection="1">
      <alignment vertical="center" wrapText="1"/>
      <protection locked="0"/>
    </xf>
    <xf numFmtId="0" fontId="2" fillId="0" borderId="57" xfId="0" applyFont="1" applyFill="1" applyBorder="1" applyAlignment="1" applyProtection="1">
      <alignment vertical="center" wrapText="1"/>
      <protection locked="0"/>
    </xf>
    <xf numFmtId="0" fontId="50" fillId="0" borderId="15" xfId="0" applyFont="1" applyBorder="1" applyAlignment="1" applyProtection="1">
      <alignment horizontal="center" vertical="center" wrapText="1"/>
      <protection locked="0"/>
    </xf>
    <xf numFmtId="0" fontId="50" fillId="0" borderId="58" xfId="0" applyFont="1" applyBorder="1" applyAlignment="1" applyProtection="1">
      <alignment horizontal="center" vertical="center" wrapText="1"/>
      <protection locked="0"/>
    </xf>
    <xf numFmtId="0" fontId="83" fillId="0" borderId="23" xfId="0" applyFont="1" applyBorder="1" applyAlignment="1" applyProtection="1">
      <alignment horizontal="center" vertical="center" wrapText="1"/>
      <protection locked="0"/>
    </xf>
    <xf numFmtId="0" fontId="83" fillId="0" borderId="47" xfId="0" applyFont="1" applyBorder="1" applyAlignment="1" applyProtection="1">
      <alignment horizontal="center" vertical="center" wrapText="1"/>
      <protection locked="0"/>
    </xf>
    <xf numFmtId="0" fontId="83" fillId="0" borderId="48" xfId="0" applyFont="1" applyBorder="1" applyAlignment="1" applyProtection="1">
      <alignment horizontal="center" vertical="center" wrapText="1"/>
      <protection locked="0"/>
    </xf>
    <xf numFmtId="0" fontId="81" fillId="0" borderId="48" xfId="0" applyFont="1" applyBorder="1" applyAlignment="1" applyProtection="1">
      <alignment horizontal="center" vertical="center" wrapText="1"/>
      <protection locked="0"/>
    </xf>
    <xf numFmtId="0" fontId="60" fillId="0" borderId="35" xfId="41" applyFont="1" applyFill="1" applyBorder="1" applyAlignment="1" applyProtection="1">
      <alignment vertical="center"/>
      <protection locked="0"/>
    </xf>
    <xf numFmtId="0" fontId="60" fillId="0" borderId="49" xfId="41" applyFont="1" applyFill="1" applyBorder="1" applyAlignment="1" applyProtection="1">
      <alignment vertical="center"/>
      <protection locked="0"/>
    </xf>
    <xf numFmtId="0" fontId="60" fillId="0" borderId="36" xfId="41" applyFont="1" applyFill="1" applyBorder="1" applyAlignment="1" applyProtection="1">
      <alignment vertical="center"/>
      <protection locked="0"/>
    </xf>
    <xf numFmtId="0" fontId="60" fillId="0" borderId="49" xfId="41" applyFont="1" applyFill="1" applyBorder="1" applyProtection="1">
      <alignment vertical="center"/>
      <protection locked="0"/>
    </xf>
    <xf numFmtId="0" fontId="60" fillId="0" borderId="12" xfId="41" applyFont="1" applyFill="1" applyBorder="1" applyProtection="1">
      <alignment vertical="center"/>
      <protection locked="0"/>
    </xf>
    <xf numFmtId="0" fontId="60" fillId="0" borderId="10" xfId="41" applyFont="1" applyFill="1" applyBorder="1" applyProtection="1">
      <alignment vertical="center"/>
      <protection locked="0"/>
    </xf>
    <xf numFmtId="0" fontId="60" fillId="0" borderId="0" xfId="41" applyFont="1" applyFill="1" applyBorder="1" applyProtection="1">
      <alignment vertical="center"/>
      <protection locked="0"/>
    </xf>
    <xf numFmtId="0" fontId="60" fillId="0" borderId="13" xfId="41" applyFont="1" applyFill="1" applyBorder="1" applyProtection="1">
      <alignment vertical="center"/>
      <protection locked="0"/>
    </xf>
    <xf numFmtId="0" fontId="60" fillId="0" borderId="11" xfId="41" applyFont="1" applyFill="1" applyBorder="1" applyProtection="1">
      <alignment vertical="center"/>
      <protection locked="0"/>
    </xf>
    <xf numFmtId="0" fontId="60" fillId="0" borderId="29" xfId="41" applyFont="1" applyFill="1" applyBorder="1" applyProtection="1">
      <alignment vertical="center"/>
      <protection locked="0"/>
    </xf>
    <xf numFmtId="0" fontId="60" fillId="0" borderId="10" xfId="41" applyFont="1" applyFill="1" applyBorder="1" applyAlignment="1" applyProtection="1">
      <alignment horizontal="center" vertical="center"/>
      <protection locked="0"/>
    </xf>
    <xf numFmtId="0" fontId="60" fillId="0" borderId="10" xfId="41" applyFont="1" applyFill="1" applyBorder="1" applyAlignment="1" applyProtection="1">
      <alignment horizontal="right" vertical="center"/>
      <protection locked="0"/>
    </xf>
    <xf numFmtId="0" fontId="60" fillId="0" borderId="10" xfId="41" applyFont="1" applyFill="1" applyBorder="1" applyAlignment="1" applyProtection="1">
      <alignment horizontal="left" vertical="center"/>
      <protection locked="0"/>
    </xf>
    <xf numFmtId="0" fontId="60" fillId="0" borderId="35" xfId="41" applyFont="1" applyFill="1" applyBorder="1" applyProtection="1">
      <alignment vertical="center"/>
      <protection locked="0"/>
    </xf>
    <xf numFmtId="0" fontId="60" fillId="0" borderId="0" xfId="41" applyFont="1" applyFill="1" applyBorder="1" applyAlignment="1" applyProtection="1">
      <alignment vertical="center"/>
      <protection locked="0"/>
    </xf>
    <xf numFmtId="0" fontId="60" fillId="0" borderId="10" xfId="41" applyFont="1" applyFill="1" applyBorder="1" applyAlignment="1" applyProtection="1">
      <alignment vertical="center"/>
      <protection locked="0"/>
    </xf>
    <xf numFmtId="0" fontId="60" fillId="0" borderId="29" xfId="41" applyFont="1" applyFill="1" applyBorder="1" applyAlignment="1" applyProtection="1">
      <alignment horizontal="left" vertical="center"/>
      <protection locked="0"/>
    </xf>
    <xf numFmtId="0" fontId="60" fillId="0" borderId="11" xfId="41" applyFont="1" applyFill="1" applyBorder="1" applyAlignment="1" applyProtection="1">
      <alignment horizontal="left" vertical="center"/>
      <protection locked="0"/>
    </xf>
    <xf numFmtId="0" fontId="60" fillId="0" borderId="50" xfId="41" applyFont="1" applyFill="1" applyBorder="1" applyProtection="1">
      <alignment vertical="center"/>
      <protection locked="0"/>
    </xf>
    <xf numFmtId="0" fontId="60" fillId="0" borderId="16" xfId="41" applyFont="1" applyFill="1" applyBorder="1" applyProtection="1">
      <alignment vertical="center"/>
      <protection locked="0"/>
    </xf>
    <xf numFmtId="0" fontId="46" fillId="0" borderId="12" xfId="41" applyFont="1" applyFill="1" applyBorder="1" applyProtection="1">
      <alignment vertical="center"/>
      <protection locked="0"/>
    </xf>
    <xf numFmtId="0" fontId="46" fillId="0" borderId="10" xfId="41" applyFont="1" applyFill="1" applyBorder="1" applyProtection="1">
      <alignment vertical="center"/>
      <protection locked="0"/>
    </xf>
    <xf numFmtId="0" fontId="60" fillId="0" borderId="47" xfId="41" applyFont="1" applyFill="1" applyBorder="1" applyProtection="1">
      <alignment vertical="center"/>
      <protection locked="0"/>
    </xf>
    <xf numFmtId="0" fontId="60" fillId="0" borderId="48" xfId="41" applyFont="1" applyFill="1" applyBorder="1" applyProtection="1">
      <alignment vertical="center"/>
      <protection locked="0"/>
    </xf>
    <xf numFmtId="0" fontId="2" fillId="0" borderId="0" xfId="0" applyFont="1" applyAlignment="1" applyProtection="1">
      <alignment vertical="center"/>
      <protection locked="0" hidden="1"/>
    </xf>
    <xf numFmtId="0" fontId="44" fillId="0" borderId="15" xfId="43" applyFont="1" applyFill="1" applyBorder="1" applyAlignment="1" applyProtection="1">
      <alignment vertical="center"/>
      <protection locked="0"/>
    </xf>
    <xf numFmtId="0" fontId="60" fillId="0" borderId="17" xfId="41" applyFont="1" applyFill="1" applyBorder="1" applyProtection="1">
      <alignment vertical="center"/>
      <protection locked="0"/>
    </xf>
    <xf numFmtId="0" fontId="60" fillId="0" borderId="15" xfId="41" applyFont="1" applyFill="1" applyBorder="1" applyAlignment="1" applyProtection="1">
      <alignment vertical="center"/>
      <protection locked="0"/>
    </xf>
    <xf numFmtId="0" fontId="116" fillId="37" borderId="0" xfId="46" applyFont="1" applyFill="1" applyBorder="1" applyProtection="1">
      <alignment vertical="center"/>
      <protection locked="0"/>
    </xf>
    <xf numFmtId="0" fontId="116" fillId="37" borderId="50" xfId="46" applyFont="1" applyFill="1" applyBorder="1" applyProtection="1">
      <alignment vertical="center"/>
      <protection locked="0"/>
    </xf>
    <xf numFmtId="0" fontId="116" fillId="37" borderId="17" xfId="46" applyFont="1" applyFill="1" applyBorder="1" applyProtection="1">
      <alignment vertical="center"/>
      <protection locked="0"/>
    </xf>
    <xf numFmtId="0" fontId="116" fillId="40" borderId="50" xfId="46" applyFont="1" applyFill="1" applyBorder="1" applyProtection="1">
      <alignment vertical="center"/>
      <protection locked="0"/>
    </xf>
    <xf numFmtId="0" fontId="116" fillId="37" borderId="16" xfId="46" applyFont="1" applyFill="1" applyBorder="1" applyProtection="1">
      <alignment vertical="center"/>
      <protection locked="0"/>
    </xf>
    <xf numFmtId="0" fontId="117" fillId="34" borderId="15" xfId="46" applyFont="1" applyFill="1" applyBorder="1" applyAlignment="1">
      <alignment horizontal="center" vertical="center" wrapText="1"/>
    </xf>
    <xf numFmtId="0" fontId="116" fillId="0" borderId="15" xfId="46" applyFont="1" applyBorder="1" applyAlignment="1" applyProtection="1">
      <alignment horizontal="left" vertical="center" wrapText="1"/>
      <protection locked="0"/>
    </xf>
    <xf numFmtId="0" fontId="20" fillId="0" borderId="13" xfId="0" applyFont="1" applyFill="1" applyBorder="1" applyAlignment="1" applyProtection="1">
      <alignment vertical="center" wrapText="1"/>
      <protection locked="0"/>
    </xf>
    <xf numFmtId="183" fontId="116" fillId="0" borderId="15" xfId="46" applyNumberFormat="1" applyFont="1" applyBorder="1" applyProtection="1">
      <alignment vertical="center"/>
      <protection locked="0"/>
    </xf>
    <xf numFmtId="0" fontId="116" fillId="39" borderId="0" xfId="46" applyFont="1" applyFill="1">
      <alignment vertical="center"/>
    </xf>
    <xf numFmtId="0" fontId="122" fillId="37" borderId="0" xfId="46" applyFont="1" applyFill="1" applyAlignment="1">
      <alignment vertical="center" wrapText="1"/>
    </xf>
    <xf numFmtId="14" fontId="122" fillId="37" borderId="15" xfId="46" applyNumberFormat="1" applyFont="1" applyFill="1" applyBorder="1" applyAlignment="1">
      <alignment vertical="center" wrapText="1"/>
    </xf>
    <xf numFmtId="181" fontId="122" fillId="37" borderId="15" xfId="46" applyNumberFormat="1" applyFont="1" applyFill="1" applyBorder="1" applyAlignment="1">
      <alignment vertical="center" wrapText="1"/>
    </xf>
    <xf numFmtId="182" fontId="122" fillId="37" borderId="15" xfId="46" applyNumberFormat="1" applyFont="1" applyFill="1" applyBorder="1" applyAlignment="1">
      <alignment vertical="center" wrapText="1"/>
    </xf>
    <xf numFmtId="0" fontId="13" fillId="0" borderId="0" xfId="0" applyFont="1" applyBorder="1" applyAlignment="1" applyProtection="1">
      <alignment vertical="center"/>
    </xf>
    <xf numFmtId="0" fontId="13" fillId="0" borderId="0" xfId="0" applyFont="1" applyBorder="1" applyAlignment="1" applyProtection="1">
      <alignment horizontal="right" vertical="center"/>
    </xf>
    <xf numFmtId="0" fontId="13" fillId="0" borderId="19" xfId="0" applyFont="1" applyBorder="1" applyAlignment="1" applyProtection="1">
      <alignment vertical="center"/>
    </xf>
    <xf numFmtId="0" fontId="0" fillId="0" borderId="0" xfId="0" applyAlignment="1" applyProtection="1">
      <alignment vertical="center"/>
    </xf>
    <xf numFmtId="0" fontId="13" fillId="0" borderId="0" xfId="0" applyFont="1" applyAlignment="1" applyProtection="1">
      <alignment horizontal="justify" vertical="center"/>
    </xf>
    <xf numFmtId="0" fontId="6" fillId="0" borderId="0" xfId="0" applyFont="1" applyAlignment="1" applyProtection="1">
      <alignment vertical="center"/>
    </xf>
    <xf numFmtId="49" fontId="119" fillId="40" borderId="15" xfId="46" applyNumberFormat="1" applyFont="1" applyFill="1" applyBorder="1" applyProtection="1">
      <alignment vertical="center"/>
      <protection locked="0"/>
    </xf>
    <xf numFmtId="0" fontId="116" fillId="0" borderId="50" xfId="46" applyFont="1" applyFill="1" applyBorder="1" applyProtection="1">
      <alignment vertical="center"/>
      <protection locked="0"/>
    </xf>
    <xf numFmtId="49" fontId="60" fillId="0" borderId="0" xfId="41" applyNumberFormat="1" applyFont="1" applyFill="1" applyBorder="1" applyProtection="1">
      <alignment vertical="center"/>
      <protection locked="0"/>
    </xf>
    <xf numFmtId="0" fontId="0" fillId="0" borderId="10" xfId="0" applyBorder="1" applyAlignment="1" applyProtection="1">
      <alignment vertical="center"/>
      <protection locked="0"/>
    </xf>
    <xf numFmtId="0" fontId="13" fillId="0" borderId="0" xfId="44" applyFont="1" applyAlignment="1">
      <alignment vertical="center"/>
    </xf>
    <xf numFmtId="0" fontId="13" fillId="0" borderId="0" xfId="44" applyFont="1" applyAlignment="1">
      <alignment horizontal="left" vertical="center" wrapText="1"/>
    </xf>
    <xf numFmtId="177" fontId="44" fillId="0" borderId="11" xfId="43" applyNumberFormat="1" applyFont="1" applyFill="1" applyBorder="1" applyAlignment="1" applyProtection="1">
      <alignment horizontal="center" vertical="center"/>
      <protection locked="0"/>
    </xf>
    <xf numFmtId="0" fontId="4" fillId="0" borderId="0" xfId="0" applyFont="1" applyBorder="1" applyAlignment="1" applyProtection="1">
      <alignment horizontal="center" vertical="center"/>
    </xf>
    <xf numFmtId="0" fontId="0" fillId="0" borderId="0" xfId="0" applyAlignment="1" applyProtection="1">
      <alignment vertical="center"/>
    </xf>
    <xf numFmtId="0" fontId="11" fillId="0" borderId="0" xfId="0" applyFont="1" applyBorder="1" applyAlignment="1" applyProtection="1">
      <alignment horizontal="center" vertical="center"/>
    </xf>
    <xf numFmtId="0" fontId="19" fillId="0" borderId="0" xfId="0" applyFont="1" applyAlignment="1" applyProtection="1">
      <alignment vertical="center"/>
    </xf>
    <xf numFmtId="0" fontId="98" fillId="0" borderId="21" xfId="0" applyFont="1" applyBorder="1" applyAlignment="1" applyProtection="1">
      <alignment horizontal="center" vertical="top"/>
    </xf>
    <xf numFmtId="0" fontId="63" fillId="0" borderId="21" xfId="0" applyFont="1" applyBorder="1" applyAlignment="1" applyProtection="1">
      <alignment vertical="center"/>
    </xf>
    <xf numFmtId="0" fontId="4" fillId="0" borderId="0" xfId="0" applyFont="1" applyBorder="1" applyAlignment="1">
      <alignment horizontal="center" vertical="center"/>
    </xf>
    <xf numFmtId="0" fontId="13" fillId="0" borderId="0" xfId="0" applyFont="1" applyBorder="1" applyAlignment="1" applyProtection="1">
      <alignment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3" fillId="0" borderId="0" xfId="0" applyFont="1" applyBorder="1" applyAlignment="1" applyProtection="1">
      <alignment horizontal="right" vertical="center"/>
    </xf>
    <xf numFmtId="0" fontId="13" fillId="0" borderId="62" xfId="0" applyFont="1" applyBorder="1" applyAlignment="1" applyProtection="1">
      <alignment horizontal="right" vertical="center"/>
    </xf>
    <xf numFmtId="0" fontId="11" fillId="0" borderId="59" xfId="0" applyFont="1" applyBorder="1" applyAlignment="1">
      <alignment vertical="center"/>
    </xf>
    <xf numFmtId="0" fontId="45" fillId="0" borderId="60" xfId="0" applyFont="1" applyBorder="1" applyAlignment="1">
      <alignment vertical="center"/>
    </xf>
    <xf numFmtId="0" fontId="45" fillId="0" borderId="61" xfId="0" applyFont="1" applyBorder="1" applyAlignment="1">
      <alignment vertical="center"/>
    </xf>
    <xf numFmtId="0" fontId="11" fillId="0" borderId="63" xfId="0" applyFont="1" applyBorder="1" applyAlignment="1">
      <alignment vertical="center"/>
    </xf>
    <xf numFmtId="0" fontId="11" fillId="0" borderId="64" xfId="0" applyFont="1" applyBorder="1" applyAlignment="1">
      <alignment vertical="center"/>
    </xf>
    <xf numFmtId="0" fontId="11" fillId="0" borderId="65" xfId="0" applyFont="1" applyBorder="1" applyAlignment="1">
      <alignment vertical="center"/>
    </xf>
    <xf numFmtId="0" fontId="10" fillId="0" borderId="59"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49" fontId="42" fillId="0" borderId="59" xfId="0" applyNumberFormat="1" applyFont="1" applyBorder="1" applyAlignment="1">
      <alignment horizontal="center" vertical="center"/>
    </xf>
    <xf numFmtId="49" fontId="42" fillId="0" borderId="60" xfId="0" applyNumberFormat="1" applyFont="1" applyBorder="1" applyAlignment="1">
      <alignment horizontal="center" vertical="center"/>
    </xf>
    <xf numFmtId="49" fontId="42" fillId="0" borderId="61" xfId="0" applyNumberFormat="1" applyFont="1" applyBorder="1" applyAlignment="1">
      <alignment horizontal="center" vertical="center"/>
    </xf>
    <xf numFmtId="0" fontId="13" fillId="0" borderId="66" xfId="0" applyFont="1" applyBorder="1" applyAlignment="1" applyProtection="1">
      <alignment horizontal="right" vertical="center"/>
    </xf>
    <xf numFmtId="0" fontId="0" fillId="0" borderId="0" xfId="0" applyAlignment="1" applyProtection="1">
      <alignment horizontal="right" vertical="center"/>
    </xf>
    <xf numFmtId="176" fontId="13" fillId="0" borderId="59" xfId="0" applyNumberFormat="1" applyFont="1" applyBorder="1" applyAlignment="1" applyProtection="1">
      <alignment horizontal="right" vertical="center"/>
      <protection locked="0"/>
    </xf>
    <xf numFmtId="176" fontId="0" fillId="0" borderId="60" xfId="0" applyNumberFormat="1" applyBorder="1" applyAlignment="1">
      <alignment horizontal="right" vertical="center"/>
    </xf>
    <xf numFmtId="176" fontId="0" fillId="0" borderId="61" xfId="0" applyNumberFormat="1" applyBorder="1" applyAlignment="1">
      <alignment horizontal="right"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6" fillId="0" borderId="0" xfId="0" applyFont="1" applyBorder="1" applyAlignment="1" applyProtection="1">
      <alignment vertical="center"/>
    </xf>
    <xf numFmtId="49" fontId="11" fillId="0" borderId="59" xfId="0" applyNumberFormat="1" applyFont="1" applyBorder="1" applyAlignment="1">
      <alignment horizontal="center" vertical="center"/>
    </xf>
    <xf numFmtId="49" fontId="11" fillId="0" borderId="60" xfId="0" applyNumberFormat="1" applyFont="1" applyBorder="1" applyAlignment="1">
      <alignment horizontal="center" vertical="center"/>
    </xf>
    <xf numFmtId="49" fontId="11" fillId="0" borderId="61" xfId="0" applyNumberFormat="1" applyFont="1" applyBorder="1" applyAlignment="1">
      <alignment horizontal="center" vertical="center"/>
    </xf>
    <xf numFmtId="0" fontId="8" fillId="0" borderId="0" xfId="0" applyFont="1" applyAlignment="1" applyProtection="1">
      <alignment horizontal="center" vertical="top"/>
    </xf>
    <xf numFmtId="0" fontId="44" fillId="0" borderId="0" xfId="0" applyFont="1" applyAlignment="1" applyProtection="1">
      <alignment horizontal="center" vertical="center"/>
    </xf>
    <xf numFmtId="0" fontId="6" fillId="0" borderId="70" xfId="0" applyFont="1" applyBorder="1" applyAlignment="1" applyProtection="1">
      <alignment horizontal="left" vertical="center"/>
    </xf>
    <xf numFmtId="0" fontId="8" fillId="0" borderId="0" xfId="0" applyFont="1" applyAlignment="1" applyProtection="1">
      <alignment horizontal="left" vertical="center" indent="1"/>
    </xf>
    <xf numFmtId="0" fontId="8" fillId="0" borderId="0" xfId="0" applyFont="1" applyAlignment="1" applyProtection="1">
      <alignment horizontal="center" vertical="center"/>
    </xf>
    <xf numFmtId="0" fontId="101" fillId="0" borderId="0" xfId="0" applyFont="1" applyAlignment="1">
      <alignment horizontal="center" vertical="center"/>
    </xf>
    <xf numFmtId="55" fontId="104" fillId="0" borderId="0" xfId="0" applyNumberFormat="1" applyFont="1" applyAlignment="1">
      <alignment horizontal="right" vertical="center"/>
    </xf>
    <xf numFmtId="0" fontId="104" fillId="0" borderId="0" xfId="0" applyFont="1" applyAlignment="1">
      <alignment horizontal="right" vertical="center"/>
    </xf>
    <xf numFmtId="0" fontId="104" fillId="0" borderId="0" xfId="0" applyFont="1" applyAlignment="1">
      <alignment horizontal="left" vertical="center"/>
    </xf>
    <xf numFmtId="0" fontId="103" fillId="0" borderId="0" xfId="0" applyFont="1" applyAlignment="1">
      <alignment horizontal="left" vertical="center"/>
    </xf>
    <xf numFmtId="55" fontId="104" fillId="0" borderId="0" xfId="0" applyNumberFormat="1" applyFont="1" applyAlignment="1">
      <alignment horizontal="left" vertical="center"/>
    </xf>
    <xf numFmtId="0" fontId="6" fillId="0" borderId="0" xfId="42" applyFont="1" applyAlignment="1">
      <alignment horizontal="center" vertical="center"/>
    </xf>
    <xf numFmtId="0" fontId="12" fillId="0" borderId="74" xfId="42" applyFont="1" applyBorder="1" applyAlignment="1">
      <alignment vertical="center"/>
    </xf>
    <xf numFmtId="0" fontId="12" fillId="0" borderId="33" xfId="42" applyFont="1" applyBorder="1" applyAlignment="1">
      <alignment vertical="center"/>
    </xf>
    <xf numFmtId="0" fontId="12" fillId="0" borderId="34" xfId="42" applyFont="1" applyBorder="1" applyAlignment="1">
      <alignment vertical="center"/>
    </xf>
    <xf numFmtId="0" fontId="6" fillId="0" borderId="25" xfId="42" applyFont="1" applyBorder="1" applyAlignment="1">
      <alignment horizontal="center" vertical="center"/>
    </xf>
    <xf numFmtId="0" fontId="6" fillId="0" borderId="34" xfId="42" applyFont="1" applyBorder="1" applyAlignment="1">
      <alignment horizontal="center" vertical="center"/>
    </xf>
    <xf numFmtId="0" fontId="6" fillId="0" borderId="35" xfId="42" applyFont="1" applyBorder="1" applyAlignment="1">
      <alignment horizontal="center" vertical="center"/>
    </xf>
    <xf numFmtId="0" fontId="2" fillId="0" borderId="36" xfId="42" applyBorder="1" applyAlignment="1">
      <alignment horizontal="center" vertical="center"/>
    </xf>
    <xf numFmtId="0" fontId="2" fillId="0" borderId="72" xfId="42" applyBorder="1" applyAlignment="1">
      <alignment horizontal="center" vertical="center"/>
    </xf>
    <xf numFmtId="0" fontId="2" fillId="0" borderId="13" xfId="42" applyBorder="1" applyAlignment="1">
      <alignment horizontal="center" vertical="center"/>
    </xf>
    <xf numFmtId="0" fontId="2" fillId="0" borderId="29" xfId="42" applyBorder="1" applyAlignment="1">
      <alignment horizontal="center" vertical="center"/>
    </xf>
    <xf numFmtId="0" fontId="2" fillId="0" borderId="30" xfId="42" applyBorder="1" applyAlignment="1">
      <alignment horizontal="center" vertical="center"/>
    </xf>
    <xf numFmtId="0" fontId="11" fillId="0" borderId="25" xfId="42" applyFont="1" applyBorder="1" applyAlignment="1">
      <alignment horizontal="center" vertical="center" wrapText="1"/>
    </xf>
    <xf numFmtId="0" fontId="11" fillId="0" borderId="33" xfId="42" applyFont="1" applyBorder="1" applyAlignment="1">
      <alignment horizontal="center" vertical="center" wrapText="1"/>
    </xf>
    <xf numFmtId="0" fontId="42" fillId="28" borderId="35" xfId="42" applyFont="1" applyFill="1" applyBorder="1" applyAlignment="1">
      <alignment horizontal="center" vertical="center" wrapText="1"/>
    </xf>
    <xf numFmtId="0" fontId="42" fillId="28" borderId="36" xfId="42" applyFont="1" applyFill="1" applyBorder="1" applyAlignment="1">
      <alignment horizontal="center" vertical="center"/>
    </xf>
    <xf numFmtId="0" fontId="42" fillId="28" borderId="72" xfId="42" applyFont="1" applyFill="1" applyBorder="1" applyAlignment="1">
      <alignment horizontal="center" vertical="center"/>
    </xf>
    <xf numFmtId="0" fontId="42" fillId="28" borderId="12" xfId="42" applyFont="1" applyFill="1" applyBorder="1" applyAlignment="1">
      <alignment horizontal="center" vertical="center" wrapText="1"/>
    </xf>
    <xf numFmtId="0" fontId="42" fillId="28" borderId="0" xfId="42" applyFont="1" applyFill="1" applyBorder="1" applyAlignment="1">
      <alignment horizontal="center" vertical="center"/>
    </xf>
    <xf numFmtId="0" fontId="42" fillId="28" borderId="26" xfId="42" applyFont="1" applyFill="1" applyBorder="1" applyAlignment="1">
      <alignment horizontal="center" vertical="center"/>
    </xf>
    <xf numFmtId="0" fontId="42" fillId="28" borderId="13" xfId="42" applyFont="1" applyFill="1" applyBorder="1" applyAlignment="1">
      <alignment horizontal="center" vertical="center"/>
    </xf>
    <xf numFmtId="0" fontId="42" fillId="28" borderId="29" xfId="42" applyFont="1" applyFill="1" applyBorder="1" applyAlignment="1">
      <alignment horizontal="center" vertical="center"/>
    </xf>
    <xf numFmtId="0" fontId="42" fillId="28" borderId="30" xfId="42" applyFont="1" applyFill="1" applyBorder="1" applyAlignment="1">
      <alignment horizontal="center" vertical="center"/>
    </xf>
    <xf numFmtId="0" fontId="6" fillId="0" borderId="36" xfId="42" applyFont="1" applyBorder="1" applyAlignment="1">
      <alignment horizontal="center" vertical="center" wrapText="1"/>
    </xf>
    <xf numFmtId="0" fontId="6" fillId="0" borderId="29" xfId="42" applyFont="1" applyBorder="1" applyAlignment="1">
      <alignment horizontal="center" vertical="center" wrapText="1"/>
    </xf>
    <xf numFmtId="0" fontId="14" fillId="0" borderId="35" xfId="42" applyFont="1" applyBorder="1" applyAlignment="1">
      <alignment horizontal="center" vertical="center"/>
    </xf>
    <xf numFmtId="0" fontId="14" fillId="0" borderId="36" xfId="42" applyFont="1" applyBorder="1" applyAlignment="1">
      <alignment horizontal="center" vertical="center"/>
    </xf>
    <xf numFmtId="0" fontId="14" fillId="0" borderId="38" xfId="42" applyFont="1" applyBorder="1" applyAlignment="1">
      <alignment horizontal="center" vertical="center"/>
    </xf>
    <xf numFmtId="0" fontId="6" fillId="0" borderId="12" xfId="42" applyFont="1" applyBorder="1" applyAlignment="1">
      <alignment vertical="center"/>
    </xf>
    <xf numFmtId="0" fontId="2" fillId="0" borderId="0" xfId="42" applyFont="1" applyAlignment="1">
      <alignment vertical="center"/>
    </xf>
    <xf numFmtId="0" fontId="6" fillId="0" borderId="25" xfId="42" applyFont="1" applyBorder="1" applyAlignment="1">
      <alignment horizontal="center" vertical="center" wrapText="1"/>
    </xf>
    <xf numFmtId="0" fontId="6" fillId="0" borderId="33" xfId="42" applyFont="1" applyBorder="1" applyAlignment="1">
      <alignment horizontal="center" vertical="center" wrapText="1"/>
    </xf>
    <xf numFmtId="0" fontId="6" fillId="0" borderId="34" xfId="42" applyFont="1" applyBorder="1" applyAlignment="1">
      <alignment horizontal="center" vertical="center" wrapText="1"/>
    </xf>
    <xf numFmtId="0" fontId="6" fillId="0" borderId="0" xfId="42" applyFont="1" applyBorder="1" applyAlignment="1">
      <alignment vertical="center" wrapText="1"/>
    </xf>
    <xf numFmtId="0" fontId="6" fillId="0" borderId="29" xfId="42" applyFont="1" applyBorder="1" applyAlignment="1">
      <alignment vertical="center" wrapText="1"/>
    </xf>
    <xf numFmtId="0" fontId="6" fillId="0" borderId="27" xfId="42" applyFont="1" applyBorder="1" applyAlignment="1">
      <alignment horizontal="left" vertical="center" wrapText="1" indent="1"/>
    </xf>
    <xf numFmtId="0" fontId="6" fillId="0" borderId="0" xfId="42" applyFont="1" applyBorder="1" applyAlignment="1">
      <alignment horizontal="left" vertical="center" wrapText="1" indent="1"/>
    </xf>
    <xf numFmtId="0" fontId="6" fillId="0" borderId="31" xfId="42" applyFont="1" applyBorder="1" applyAlignment="1">
      <alignment horizontal="left" vertical="center" wrapText="1" indent="1"/>
    </xf>
    <xf numFmtId="0" fontId="6" fillId="0" borderId="29" xfId="42" applyFont="1" applyBorder="1" applyAlignment="1">
      <alignment horizontal="left" vertical="center" wrapText="1" indent="1"/>
    </xf>
    <xf numFmtId="0" fontId="6" fillId="0" borderId="37" xfId="42" applyFont="1" applyBorder="1" applyAlignment="1">
      <alignment horizontal="left" vertical="center" indent="1"/>
    </xf>
    <xf numFmtId="0" fontId="6" fillId="0" borderId="36" xfId="42" applyFont="1" applyBorder="1" applyAlignment="1">
      <alignment horizontal="left" vertical="center" indent="1"/>
    </xf>
    <xf numFmtId="0" fontId="6" fillId="0" borderId="72" xfId="42" applyFont="1" applyBorder="1" applyAlignment="1">
      <alignment horizontal="left" vertical="center" indent="1"/>
    </xf>
    <xf numFmtId="0" fontId="6" fillId="0" borderId="36" xfId="42" applyFont="1" applyBorder="1" applyAlignment="1">
      <alignment vertical="center" wrapText="1"/>
    </xf>
    <xf numFmtId="0" fontId="2" fillId="0" borderId="0" xfId="42" applyAlignment="1">
      <alignment vertical="center" wrapText="1"/>
    </xf>
    <xf numFmtId="0" fontId="2" fillId="0" borderId="29" xfId="42" applyBorder="1" applyAlignment="1">
      <alignment vertical="center" wrapText="1"/>
    </xf>
    <xf numFmtId="0" fontId="6" fillId="0" borderId="0" xfId="42" applyFont="1" applyFill="1" applyBorder="1" applyAlignment="1">
      <alignment vertical="center" wrapText="1"/>
    </xf>
    <xf numFmtId="0" fontId="11" fillId="0" borderId="33" xfId="42" applyFont="1" applyBorder="1" applyAlignment="1">
      <alignment horizontal="center" vertical="center"/>
    </xf>
    <xf numFmtId="0" fontId="2" fillId="0" borderId="33" xfId="42" applyBorder="1" applyAlignment="1">
      <alignment vertical="center"/>
    </xf>
    <xf numFmtId="0" fontId="2" fillId="0" borderId="0" xfId="42" applyAlignment="1">
      <alignment vertical="center"/>
    </xf>
    <xf numFmtId="0" fontId="42" fillId="28" borderId="37" xfId="42" applyFont="1" applyFill="1" applyBorder="1" applyAlignment="1">
      <alignment horizontal="center" vertical="center" wrapText="1"/>
    </xf>
    <xf numFmtId="0" fontId="42" fillId="28" borderId="38" xfId="42" applyFont="1" applyFill="1" applyBorder="1" applyAlignment="1">
      <alignment horizontal="center" vertical="center"/>
    </xf>
    <xf numFmtId="0" fontId="42" fillId="28" borderId="27" xfId="42" applyFont="1" applyFill="1" applyBorder="1" applyAlignment="1">
      <alignment horizontal="center" vertical="center" wrapText="1"/>
    </xf>
    <xf numFmtId="0" fontId="42" fillId="28" borderId="28" xfId="42" applyFont="1" applyFill="1" applyBorder="1" applyAlignment="1">
      <alignment horizontal="center" vertical="center"/>
    </xf>
    <xf numFmtId="0" fontId="42" fillId="28" borderId="31" xfId="42" applyFont="1" applyFill="1" applyBorder="1" applyAlignment="1">
      <alignment horizontal="center" vertical="center"/>
    </xf>
    <xf numFmtId="0" fontId="42" fillId="28" borderId="32" xfId="42" applyFont="1" applyFill="1" applyBorder="1" applyAlignment="1">
      <alignment horizontal="center" vertical="center"/>
    </xf>
    <xf numFmtId="0" fontId="6" fillId="0" borderId="71" xfId="42" applyFont="1" applyBorder="1" applyAlignment="1">
      <alignment vertical="center" wrapText="1"/>
    </xf>
    <xf numFmtId="0" fontId="2" fillId="0" borderId="36" xfId="42" applyFont="1" applyBorder="1" applyAlignment="1">
      <alignment vertical="center"/>
    </xf>
    <xf numFmtId="0" fontId="2" fillId="0" borderId="72" xfId="42" applyFont="1" applyBorder="1" applyAlignment="1">
      <alignment vertical="center"/>
    </xf>
    <xf numFmtId="0" fontId="2" fillId="0" borderId="40" xfId="42" applyFont="1" applyBorder="1" applyAlignment="1">
      <alignment vertical="center"/>
    </xf>
    <xf numFmtId="0" fontId="2" fillId="0" borderId="0" xfId="42" applyFont="1" applyBorder="1" applyAlignment="1">
      <alignment vertical="center"/>
    </xf>
    <xf numFmtId="0" fontId="2" fillId="0" borderId="26" xfId="42" applyFont="1" applyBorder="1" applyAlignment="1">
      <alignment vertical="center"/>
    </xf>
    <xf numFmtId="0" fontId="2" fillId="0" borderId="73" xfId="42" applyFont="1" applyBorder="1" applyAlignment="1">
      <alignment vertical="center"/>
    </xf>
    <xf numFmtId="0" fontId="2" fillId="0" borderId="29" xfId="42" applyFont="1" applyBorder="1" applyAlignment="1">
      <alignment vertical="center"/>
    </xf>
    <xf numFmtId="0" fontId="2" fillId="0" borderId="30" xfId="42" applyFont="1" applyBorder="1" applyAlignment="1">
      <alignment vertical="center"/>
    </xf>
    <xf numFmtId="0" fontId="42" fillId="28" borderId="36" xfId="42" applyFont="1" applyFill="1" applyBorder="1" applyAlignment="1">
      <alignment horizontal="center" vertical="center" wrapText="1"/>
    </xf>
    <xf numFmtId="0" fontId="6" fillId="0" borderId="12" xfId="42" applyFont="1" applyFill="1" applyBorder="1" applyAlignment="1">
      <alignment vertical="center"/>
    </xf>
    <xf numFmtId="0" fontId="2" fillId="0" borderId="0" xfId="42" applyFill="1" applyAlignment="1">
      <alignment vertical="center"/>
    </xf>
    <xf numFmtId="0" fontId="16" fillId="42" borderId="23" xfId="44" applyFont="1" applyFill="1" applyBorder="1" applyAlignment="1">
      <alignment horizontal="left" vertical="center" wrapText="1"/>
    </xf>
    <xf numFmtId="0" fontId="1" fillId="42" borderId="47" xfId="46" applyFill="1" applyBorder="1" applyAlignment="1">
      <alignment horizontal="left" vertical="center"/>
    </xf>
    <xf numFmtId="0" fontId="1" fillId="42" borderId="48" xfId="46" applyFill="1" applyBorder="1" applyAlignment="1">
      <alignment horizontal="left" vertical="center"/>
    </xf>
    <xf numFmtId="0" fontId="111" fillId="0" borderId="23" xfId="46" applyFont="1" applyFill="1" applyBorder="1" applyAlignment="1">
      <alignment horizontal="center" vertical="center"/>
    </xf>
    <xf numFmtId="0" fontId="111" fillId="0" borderId="47" xfId="46" applyFont="1" applyFill="1" applyBorder="1" applyAlignment="1">
      <alignment horizontal="center" vertical="center"/>
    </xf>
    <xf numFmtId="0" fontId="111" fillId="0" borderId="48" xfId="46" applyFont="1" applyFill="1" applyBorder="1" applyAlignment="1">
      <alignment horizontal="center" vertical="center"/>
    </xf>
    <xf numFmtId="14" fontId="111" fillId="0" borderId="23" xfId="46" applyNumberFormat="1" applyFont="1" applyBorder="1" applyAlignment="1">
      <alignment horizontal="center" vertical="center"/>
    </xf>
    <xf numFmtId="14" fontId="111" fillId="0" borderId="47" xfId="46" applyNumberFormat="1" applyFont="1" applyBorder="1" applyAlignment="1">
      <alignment horizontal="center" vertical="center"/>
    </xf>
    <xf numFmtId="14" fontId="111" fillId="0" borderId="48" xfId="46" applyNumberFormat="1" applyFont="1" applyBorder="1" applyAlignment="1">
      <alignment horizontal="center" vertical="center"/>
    </xf>
    <xf numFmtId="0" fontId="110" fillId="42" borderId="15" xfId="46" applyFont="1" applyFill="1" applyBorder="1" applyAlignment="1">
      <alignment horizontal="center" vertical="center"/>
    </xf>
    <xf numFmtId="177" fontId="112" fillId="0" borderId="47" xfId="46" applyNumberFormat="1" applyFont="1" applyBorder="1" applyAlignment="1">
      <alignment horizontal="center" vertical="center"/>
    </xf>
    <xf numFmtId="0" fontId="110" fillId="0" borderId="47" xfId="44" applyFont="1" applyBorder="1" applyAlignment="1">
      <alignment horizontal="center" vertical="center"/>
    </xf>
    <xf numFmtId="0" fontId="110" fillId="0" borderId="48" xfId="44" applyFont="1" applyBorder="1" applyAlignment="1">
      <alignment horizontal="center" vertical="center"/>
    </xf>
    <xf numFmtId="0" fontId="123" fillId="42" borderId="15" xfId="46" applyFont="1" applyFill="1" applyBorder="1" applyAlignment="1">
      <alignment horizontal="center" vertical="center"/>
    </xf>
    <xf numFmtId="176" fontId="112" fillId="0" borderId="47" xfId="44" applyNumberFormat="1" applyFont="1" applyBorder="1" applyAlignment="1">
      <alignment horizontal="center" vertical="center"/>
    </xf>
    <xf numFmtId="177" fontId="112" fillId="0" borderId="48" xfId="46" applyNumberFormat="1" applyFont="1" applyBorder="1" applyAlignment="1">
      <alignment horizontal="center" vertical="center"/>
    </xf>
    <xf numFmtId="0" fontId="110" fillId="42" borderId="15" xfId="44" applyFont="1" applyFill="1" applyBorder="1" applyAlignment="1">
      <alignment horizontal="center" vertical="center" wrapText="1"/>
    </xf>
    <xf numFmtId="0" fontId="110" fillId="0" borderId="48" xfId="44" applyFont="1" applyBorder="1" applyAlignment="1">
      <alignment horizontal="center" vertical="center" wrapText="1"/>
    </xf>
    <xf numFmtId="0" fontId="110" fillId="0" borderId="15" xfId="44" applyFont="1" applyBorder="1" applyAlignment="1">
      <alignment horizontal="center" vertical="center" wrapText="1"/>
    </xf>
    <xf numFmtId="0" fontId="110" fillId="0" borderId="47" xfId="46" applyFont="1" applyBorder="1" applyAlignment="1">
      <alignment horizontal="center" vertical="center"/>
    </xf>
    <xf numFmtId="0" fontId="110" fillId="0" borderId="48" xfId="46" applyFont="1" applyBorder="1" applyAlignment="1">
      <alignment horizontal="center" vertical="center"/>
    </xf>
    <xf numFmtId="178" fontId="110" fillId="0" borderId="48" xfId="44" applyNumberFormat="1" applyFont="1" applyBorder="1" applyAlignment="1">
      <alignment horizontal="center" vertical="center" wrapText="1"/>
    </xf>
    <xf numFmtId="178" fontId="110" fillId="0" borderId="15" xfId="44" applyNumberFormat="1" applyFont="1" applyBorder="1" applyAlignment="1">
      <alignment horizontal="center" vertical="center" wrapText="1"/>
    </xf>
    <xf numFmtId="0" fontId="110" fillId="42" borderId="23" xfId="46" applyFont="1" applyFill="1" applyBorder="1" applyAlignment="1">
      <alignment horizontal="center" vertical="center" wrapText="1"/>
    </xf>
    <xf numFmtId="0" fontId="110" fillId="42" borderId="47" xfId="46" applyFont="1" applyFill="1" applyBorder="1" applyAlignment="1">
      <alignment horizontal="center" vertical="center" wrapText="1"/>
    </xf>
    <xf numFmtId="0" fontId="111" fillId="0" borderId="23" xfId="46" applyFont="1" applyBorder="1" applyAlignment="1">
      <alignment horizontal="left" vertical="center"/>
    </xf>
    <xf numFmtId="0" fontId="111" fillId="0" borderId="47" xfId="46" applyFont="1" applyBorder="1" applyAlignment="1">
      <alignment horizontal="left" vertical="center"/>
    </xf>
    <xf numFmtId="0" fontId="111" fillId="0" borderId="48" xfId="46" applyFont="1" applyBorder="1" applyAlignment="1">
      <alignment horizontal="left" vertical="center"/>
    </xf>
    <xf numFmtId="0" fontId="110" fillId="42" borderId="23" xfId="44" applyFont="1" applyFill="1" applyBorder="1" applyAlignment="1">
      <alignment horizontal="center" vertical="center"/>
    </xf>
    <xf numFmtId="0" fontId="110" fillId="42" borderId="48" xfId="44" applyFont="1" applyFill="1" applyBorder="1" applyAlignment="1">
      <alignment horizontal="center" vertical="center"/>
    </xf>
    <xf numFmtId="0" fontId="110" fillId="0" borderId="48" xfId="44" applyFont="1" applyBorder="1" applyAlignment="1">
      <alignment horizontal="left" vertical="center" wrapText="1"/>
    </xf>
    <xf numFmtId="0" fontId="110" fillId="0" borderId="15" xfId="44" applyFont="1" applyBorder="1" applyAlignment="1">
      <alignment horizontal="left" vertical="center" wrapText="1"/>
    </xf>
    <xf numFmtId="0" fontId="111" fillId="0" borderId="47" xfId="46" applyFont="1" applyBorder="1" applyAlignment="1">
      <alignment horizontal="left" vertical="center" wrapText="1"/>
    </xf>
    <xf numFmtId="0" fontId="111" fillId="0" borderId="36" xfId="46" applyFont="1" applyBorder="1" applyAlignment="1">
      <alignment horizontal="left" vertical="center" wrapText="1"/>
    </xf>
    <xf numFmtId="0" fontId="111" fillId="0" borderId="49" xfId="46" applyFont="1" applyBorder="1" applyAlignment="1">
      <alignment horizontal="left" vertical="center" wrapText="1"/>
    </xf>
    <xf numFmtId="0" fontId="110" fillId="0" borderId="23" xfId="44" applyFont="1" applyBorder="1" applyAlignment="1">
      <alignment horizontal="center" vertical="center"/>
    </xf>
    <xf numFmtId="14" fontId="110" fillId="0" borderId="23" xfId="44" applyNumberFormat="1" applyFont="1" applyBorder="1" applyAlignment="1">
      <alignment horizontal="center" vertical="center"/>
    </xf>
    <xf numFmtId="14" fontId="110" fillId="0" borderId="47" xfId="44" applyNumberFormat="1" applyFont="1" applyBorder="1" applyAlignment="1">
      <alignment horizontal="center" vertical="center"/>
    </xf>
    <xf numFmtId="14" fontId="110" fillId="0" borderId="48" xfId="44" applyNumberFormat="1" applyFont="1" applyBorder="1" applyAlignment="1">
      <alignment horizontal="center" vertical="center"/>
    </xf>
    <xf numFmtId="0" fontId="123" fillId="42" borderId="23" xfId="44" applyFont="1" applyFill="1" applyBorder="1" applyAlignment="1">
      <alignment horizontal="center" vertical="center"/>
    </xf>
    <xf numFmtId="0" fontId="123" fillId="42" borderId="48" xfId="44" applyFont="1" applyFill="1" applyBorder="1" applyAlignment="1">
      <alignment horizontal="center" vertical="center"/>
    </xf>
    <xf numFmtId="0" fontId="110" fillId="0" borderId="47" xfId="46" applyFont="1" applyBorder="1" applyAlignment="1">
      <alignment horizontal="left" vertical="center" wrapText="1"/>
    </xf>
    <xf numFmtId="0" fontId="110" fillId="0" borderId="48" xfId="46" applyFont="1" applyBorder="1" applyAlignment="1">
      <alignment horizontal="left" vertical="center" wrapText="1"/>
    </xf>
    <xf numFmtId="0" fontId="110" fillId="0" borderId="47" xfId="46" applyFont="1" applyBorder="1" applyAlignment="1">
      <alignment horizontal="center" vertical="center" wrapText="1"/>
    </xf>
    <xf numFmtId="0" fontId="110" fillId="42" borderId="15" xfId="44" applyFont="1" applyFill="1" applyBorder="1" applyAlignment="1">
      <alignment horizontal="center" vertical="center"/>
    </xf>
    <xf numFmtId="0" fontId="110" fillId="42" borderId="23" xfId="44" applyFont="1" applyFill="1" applyBorder="1" applyAlignment="1">
      <alignment horizontal="center" vertical="center" wrapText="1"/>
    </xf>
    <xf numFmtId="0" fontId="110" fillId="42" borderId="48" xfId="44" applyFont="1" applyFill="1" applyBorder="1" applyAlignment="1">
      <alignment horizontal="center" vertical="center" wrapText="1"/>
    </xf>
    <xf numFmtId="0" fontId="110" fillId="0" borderId="23" xfId="46" applyFont="1" applyBorder="1" applyAlignment="1">
      <alignment horizontal="left" vertical="center" wrapText="1"/>
    </xf>
    <xf numFmtId="0" fontId="110" fillId="42" borderId="23" xfId="46" applyFont="1" applyFill="1" applyBorder="1" applyAlignment="1">
      <alignment horizontal="center" vertical="center"/>
    </xf>
    <xf numFmtId="0" fontId="110" fillId="42" borderId="47" xfId="46" applyFont="1" applyFill="1" applyBorder="1" applyAlignment="1">
      <alignment horizontal="center" vertical="center"/>
    </xf>
    <xf numFmtId="0" fontId="110" fillId="42" borderId="48" xfId="46" applyFont="1" applyFill="1" applyBorder="1" applyAlignment="1">
      <alignment horizontal="center" vertical="center"/>
    </xf>
    <xf numFmtId="0" fontId="110" fillId="0" borderId="23" xfId="46" applyFont="1" applyBorder="1" applyAlignment="1">
      <alignment horizontal="left" vertical="center"/>
    </xf>
    <xf numFmtId="0" fontId="110" fillId="0" borderId="47" xfId="46" applyFont="1" applyBorder="1" applyAlignment="1">
      <alignment horizontal="left" vertical="center"/>
    </xf>
    <xf numFmtId="0" fontId="110" fillId="0" borderId="48" xfId="46" applyFont="1" applyBorder="1" applyAlignment="1">
      <alignment horizontal="left" vertical="center"/>
    </xf>
    <xf numFmtId="0" fontId="110" fillId="42" borderId="35" xfId="46" applyFont="1" applyFill="1" applyBorder="1" applyAlignment="1">
      <alignment horizontal="center" vertical="center"/>
    </xf>
    <xf numFmtId="0" fontId="110" fillId="42" borderId="49" xfId="46" applyFont="1" applyFill="1" applyBorder="1" applyAlignment="1">
      <alignment horizontal="center" vertical="center"/>
    </xf>
    <xf numFmtId="0" fontId="110" fillId="42" borderId="12" xfId="46" applyFont="1" applyFill="1" applyBorder="1" applyAlignment="1">
      <alignment horizontal="center" vertical="center"/>
    </xf>
    <xf numFmtId="0" fontId="110" fillId="42" borderId="10" xfId="46" applyFont="1" applyFill="1" applyBorder="1" applyAlignment="1">
      <alignment horizontal="center" vertical="center"/>
    </xf>
    <xf numFmtId="0" fontId="110" fillId="42" borderId="23" xfId="46" applyFont="1" applyFill="1" applyBorder="1" applyAlignment="1">
      <alignment horizontal="left" vertical="center"/>
    </xf>
    <xf numFmtId="0" fontId="110" fillId="42" borderId="48" xfId="46" applyFont="1" applyFill="1" applyBorder="1" applyAlignment="1">
      <alignment horizontal="left" vertical="center"/>
    </xf>
    <xf numFmtId="0" fontId="110" fillId="0" borderId="36" xfId="46" applyFont="1" applyBorder="1" applyAlignment="1">
      <alignment horizontal="left" vertical="center" wrapText="1"/>
    </xf>
    <xf numFmtId="0" fontId="110" fillId="0" borderId="49" xfId="46" applyFont="1" applyBorder="1" applyAlignment="1">
      <alignment horizontal="left" vertical="center" wrapText="1"/>
    </xf>
    <xf numFmtId="0" fontId="110" fillId="42" borderId="15" xfId="46" applyFont="1" applyFill="1" applyBorder="1" applyAlignment="1">
      <alignment horizontal="center" vertical="center" wrapText="1"/>
    </xf>
    <xf numFmtId="177" fontId="125" fillId="0" borderId="23" xfId="46" applyNumberFormat="1" applyFont="1" applyBorder="1" applyAlignment="1">
      <alignment horizontal="left" vertical="center" wrapText="1"/>
    </xf>
    <xf numFmtId="177" fontId="125" fillId="0" borderId="47" xfId="46" applyNumberFormat="1" applyFont="1" applyBorder="1" applyAlignment="1">
      <alignment horizontal="left" vertical="center" wrapText="1"/>
    </xf>
    <xf numFmtId="177" fontId="125" fillId="0" borderId="48" xfId="46" applyNumberFormat="1" applyFont="1" applyBorder="1" applyAlignment="1">
      <alignment horizontal="left" vertical="center" wrapText="1"/>
    </xf>
    <xf numFmtId="0" fontId="117" fillId="34" borderId="15" xfId="46" applyFont="1" applyFill="1" applyBorder="1" applyAlignment="1">
      <alignment horizontal="left" vertical="center"/>
    </xf>
    <xf numFmtId="0" fontId="117" fillId="34" borderId="23" xfId="46" applyFont="1" applyFill="1" applyBorder="1" applyAlignment="1">
      <alignment horizontal="center" vertical="center"/>
    </xf>
    <xf numFmtId="0" fontId="117" fillId="34" borderId="48" xfId="46" applyFont="1" applyFill="1" applyBorder="1" applyAlignment="1">
      <alignment horizontal="center" vertical="center"/>
    </xf>
    <xf numFmtId="0" fontId="117" fillId="34" borderId="23" xfId="46" applyFont="1" applyFill="1" applyBorder="1" applyAlignment="1">
      <alignment horizontal="left" vertical="center" wrapText="1"/>
    </xf>
    <xf numFmtId="0" fontId="117" fillId="34" borderId="48" xfId="46" applyFont="1" applyFill="1" applyBorder="1" applyAlignment="1">
      <alignment horizontal="left" vertical="center" wrapText="1"/>
    </xf>
    <xf numFmtId="0" fontId="117" fillId="34" borderId="47" xfId="46" applyFont="1" applyFill="1" applyBorder="1" applyAlignment="1">
      <alignment horizontal="center" vertical="center"/>
    </xf>
    <xf numFmtId="0" fontId="117" fillId="34" borderId="35" xfId="46" applyFont="1" applyFill="1" applyBorder="1" applyAlignment="1">
      <alignment horizontal="center" vertical="center"/>
    </xf>
    <xf numFmtId="0" fontId="117" fillId="34" borderId="36" xfId="46" applyFont="1" applyFill="1" applyBorder="1" applyAlignment="1">
      <alignment horizontal="center" vertical="center"/>
    </xf>
    <xf numFmtId="0" fontId="117" fillId="34" borderId="49" xfId="46" applyFont="1" applyFill="1" applyBorder="1" applyAlignment="1">
      <alignment horizontal="center" vertical="center"/>
    </xf>
    <xf numFmtId="0" fontId="117" fillId="34" borderId="13" xfId="46" applyFont="1" applyFill="1" applyBorder="1" applyAlignment="1">
      <alignment horizontal="center" vertical="center"/>
    </xf>
    <xf numFmtId="0" fontId="117" fillId="34" borderId="29" xfId="46" applyFont="1" applyFill="1" applyBorder="1" applyAlignment="1">
      <alignment horizontal="center" vertical="center"/>
    </xf>
    <xf numFmtId="0" fontId="117" fillId="34" borderId="11" xfId="46" applyFont="1" applyFill="1" applyBorder="1" applyAlignment="1">
      <alignment horizontal="center" vertical="center"/>
    </xf>
    <xf numFmtId="0" fontId="115" fillId="34" borderId="15" xfId="46" applyFont="1" applyFill="1" applyBorder="1" applyAlignment="1">
      <alignment horizontal="center" vertical="center"/>
    </xf>
    <xf numFmtId="0" fontId="116" fillId="38" borderId="15" xfId="46" applyFont="1" applyFill="1" applyBorder="1" applyAlignment="1">
      <alignment horizontal="center" vertical="center"/>
    </xf>
    <xf numFmtId="0" fontId="116" fillId="38" borderId="50" xfId="46" applyFont="1" applyFill="1" applyBorder="1" applyAlignment="1">
      <alignment horizontal="center" vertical="center"/>
    </xf>
    <xf numFmtId="0" fontId="116" fillId="38" borderId="17" xfId="46" applyFont="1" applyFill="1" applyBorder="1" applyAlignment="1">
      <alignment horizontal="center" vertical="center"/>
    </xf>
    <xf numFmtId="0" fontId="116" fillId="38" borderId="16" xfId="46" applyFont="1" applyFill="1" applyBorder="1" applyAlignment="1">
      <alignment horizontal="center" vertical="center"/>
    </xf>
    <xf numFmtId="0" fontId="117" fillId="34" borderId="12" xfId="46" applyFont="1" applyFill="1" applyBorder="1" applyAlignment="1">
      <alignment horizontal="center" vertical="center"/>
    </xf>
    <xf numFmtId="0" fontId="117" fillId="34" borderId="10" xfId="46" applyFont="1" applyFill="1" applyBorder="1" applyAlignment="1">
      <alignment horizontal="center" vertical="center"/>
    </xf>
    <xf numFmtId="0" fontId="117" fillId="34" borderId="23" xfId="46" applyFont="1" applyFill="1" applyBorder="1" applyAlignment="1">
      <alignment horizontal="center" vertical="center" wrapText="1"/>
    </xf>
    <xf numFmtId="0" fontId="117" fillId="34" borderId="48" xfId="46" applyFont="1" applyFill="1" applyBorder="1" applyAlignment="1">
      <alignment horizontal="center" vertical="center" wrapText="1"/>
    </xf>
    <xf numFmtId="0" fontId="117" fillId="34" borderId="15" xfId="46" applyFont="1" applyFill="1" applyBorder="1" applyAlignment="1">
      <alignment horizontal="left" vertical="center" wrapText="1"/>
    </xf>
    <xf numFmtId="0" fontId="117" fillId="34" borderId="35" xfId="46" applyFont="1" applyFill="1" applyBorder="1" applyAlignment="1">
      <alignment horizontal="center" vertical="center" wrapText="1"/>
    </xf>
    <xf numFmtId="0" fontId="117" fillId="34" borderId="49" xfId="46" applyFont="1" applyFill="1" applyBorder="1" applyAlignment="1">
      <alignment horizontal="center" vertical="center" wrapText="1"/>
    </xf>
    <xf numFmtId="0" fontId="117" fillId="34" borderId="13" xfId="46" applyFont="1" applyFill="1" applyBorder="1" applyAlignment="1">
      <alignment horizontal="center" vertical="center" wrapText="1"/>
    </xf>
    <xf numFmtId="0" fontId="117" fillId="34" borderId="11" xfId="46" applyFont="1" applyFill="1" applyBorder="1" applyAlignment="1">
      <alignment horizontal="center" vertical="center" wrapText="1"/>
    </xf>
    <xf numFmtId="0" fontId="117" fillId="34" borderId="15" xfId="46" applyFont="1" applyFill="1" applyBorder="1" applyAlignment="1">
      <alignment horizontal="center" vertical="center" wrapText="1"/>
    </xf>
    <xf numFmtId="0" fontId="117" fillId="34" borderId="35" xfId="46" applyFont="1" applyFill="1" applyBorder="1" applyAlignment="1">
      <alignment horizontal="left" vertical="center" wrapText="1"/>
    </xf>
    <xf numFmtId="0" fontId="117" fillId="34" borderId="49" xfId="46" applyFont="1" applyFill="1" applyBorder="1" applyAlignment="1">
      <alignment horizontal="left" vertical="center" wrapText="1"/>
    </xf>
    <xf numFmtId="0" fontId="117" fillId="34" borderId="13" xfId="46" applyFont="1" applyFill="1" applyBorder="1" applyAlignment="1">
      <alignment horizontal="left" vertical="center" wrapText="1"/>
    </xf>
    <xf numFmtId="0" fontId="117" fillId="34" borderId="11" xfId="46" applyFont="1" applyFill="1" applyBorder="1" applyAlignment="1">
      <alignment horizontal="left" vertical="center" wrapText="1"/>
    </xf>
    <xf numFmtId="0" fontId="117" fillId="34" borderId="50" xfId="46" applyFont="1" applyFill="1" applyBorder="1" applyAlignment="1">
      <alignment horizontal="center" vertical="center"/>
    </xf>
    <xf numFmtId="0" fontId="117" fillId="34" borderId="16" xfId="46" applyFont="1" applyFill="1" applyBorder="1" applyAlignment="1">
      <alignment horizontal="center" vertical="center"/>
    </xf>
    <xf numFmtId="0" fontId="117" fillId="34" borderId="17" xfId="46" applyFont="1" applyFill="1" applyBorder="1" applyAlignment="1">
      <alignment horizontal="center" vertical="center"/>
    </xf>
    <xf numFmtId="0" fontId="117" fillId="34" borderId="50" xfId="46" applyFont="1" applyFill="1" applyBorder="1" applyAlignment="1">
      <alignment horizontal="center" vertical="center" wrapText="1"/>
    </xf>
    <xf numFmtId="0" fontId="117" fillId="34" borderId="16" xfId="46" applyFont="1" applyFill="1" applyBorder="1" applyAlignment="1">
      <alignment horizontal="center" vertical="center" wrapText="1"/>
    </xf>
    <xf numFmtId="0" fontId="117" fillId="34" borderId="17" xfId="46" applyFont="1" applyFill="1" applyBorder="1" applyAlignment="1">
      <alignment horizontal="center" vertical="center" wrapText="1"/>
    </xf>
    <xf numFmtId="0" fontId="117" fillId="34" borderId="47" xfId="46" applyFont="1" applyFill="1" applyBorder="1" applyAlignment="1">
      <alignment horizontal="left" vertical="center" wrapText="1"/>
    </xf>
    <xf numFmtId="182" fontId="116" fillId="38" borderId="50" xfId="46" applyNumberFormat="1" applyFont="1" applyFill="1" applyBorder="1" applyAlignment="1">
      <alignment horizontal="center" vertical="center"/>
    </xf>
    <xf numFmtId="182" fontId="116" fillId="38" borderId="17" xfId="46" applyNumberFormat="1" applyFont="1" applyFill="1" applyBorder="1" applyAlignment="1">
      <alignment horizontal="center" vertical="center"/>
    </xf>
    <xf numFmtId="0" fontId="116" fillId="38" borderId="50" xfId="46" applyFont="1" applyFill="1" applyBorder="1" applyAlignment="1">
      <alignment horizontal="center" vertical="center" wrapText="1"/>
    </xf>
    <xf numFmtId="0" fontId="116" fillId="38" borderId="16" xfId="46" applyFont="1" applyFill="1" applyBorder="1" applyAlignment="1">
      <alignment horizontal="center" vertical="center" wrapText="1"/>
    </xf>
    <xf numFmtId="0" fontId="116" fillId="38" borderId="17" xfId="46" applyFont="1" applyFill="1" applyBorder="1" applyAlignment="1">
      <alignment horizontal="center" vertical="center" wrapText="1"/>
    </xf>
    <xf numFmtId="181" fontId="116" fillId="38" borderId="50" xfId="46" applyNumberFormat="1" applyFont="1" applyFill="1" applyBorder="1" applyAlignment="1">
      <alignment horizontal="center" vertical="center"/>
    </xf>
    <xf numFmtId="181" fontId="116" fillId="38" borderId="17" xfId="46" applyNumberFormat="1" applyFont="1" applyFill="1" applyBorder="1" applyAlignment="1">
      <alignment horizontal="center" vertical="center"/>
    </xf>
    <xf numFmtId="0" fontId="117" fillId="34" borderId="12" xfId="46" applyFont="1" applyFill="1" applyBorder="1" applyAlignment="1">
      <alignment horizontal="center" vertical="center" wrapText="1"/>
    </xf>
    <xf numFmtId="0" fontId="117" fillId="34" borderId="10" xfId="46" applyFont="1" applyFill="1" applyBorder="1" applyAlignment="1">
      <alignment horizontal="center" vertical="center" wrapText="1"/>
    </xf>
    <xf numFmtId="0" fontId="20" fillId="0" borderId="23" xfId="0" applyFont="1" applyBorder="1" applyAlignment="1" applyProtection="1">
      <alignment horizontal="right" vertical="center"/>
      <protection locked="0"/>
    </xf>
    <xf numFmtId="0" fontId="20" fillId="0" borderId="47" xfId="0" applyFont="1" applyBorder="1" applyAlignment="1" applyProtection="1">
      <alignment horizontal="right" vertical="center"/>
      <protection locked="0"/>
    </xf>
    <xf numFmtId="0" fontId="20" fillId="0" borderId="48" xfId="0" applyFont="1" applyBorder="1" applyAlignment="1" applyProtection="1">
      <alignment horizontal="right" vertical="center"/>
      <protection locked="0"/>
    </xf>
    <xf numFmtId="0" fontId="44" fillId="26" borderId="23" xfId="0" applyFont="1" applyFill="1" applyBorder="1" applyAlignment="1">
      <alignment horizontal="center" vertical="center"/>
    </xf>
    <xf numFmtId="0" fontId="44" fillId="26" borderId="47" xfId="0" applyFont="1" applyFill="1" applyBorder="1" applyAlignment="1">
      <alignment horizontal="center" vertical="center"/>
    </xf>
    <xf numFmtId="0" fontId="44" fillId="26" borderId="48" xfId="0" applyFont="1" applyFill="1" applyBorder="1" applyAlignment="1">
      <alignment horizontal="center" vertical="center"/>
    </xf>
    <xf numFmtId="0" fontId="20" fillId="0" borderId="23" xfId="0" applyFont="1" applyBorder="1" applyAlignment="1" applyProtection="1">
      <alignment horizontal="left" vertical="center"/>
      <protection locked="0"/>
    </xf>
    <xf numFmtId="0" fontId="20" fillId="0" borderId="47" xfId="0" applyFont="1" applyBorder="1" applyAlignment="1" applyProtection="1">
      <alignment horizontal="left" vertical="center"/>
      <protection locked="0"/>
    </xf>
    <xf numFmtId="0" fontId="20" fillId="0" borderId="48" xfId="0" applyFont="1" applyBorder="1" applyAlignment="1" applyProtection="1">
      <alignment horizontal="left" vertical="center"/>
      <protection locked="0"/>
    </xf>
    <xf numFmtId="0" fontId="2" fillId="26" borderId="50" xfId="44" applyFont="1" applyFill="1" applyBorder="1" applyAlignment="1">
      <alignment horizontal="center" vertical="center" wrapText="1"/>
    </xf>
    <xf numFmtId="0" fontId="2" fillId="26" borderId="16" xfId="44" applyFont="1" applyFill="1" applyBorder="1" applyAlignment="1">
      <alignment horizontal="center" vertical="center" wrapText="1"/>
    </xf>
    <xf numFmtId="0" fontId="2" fillId="26" borderId="17" xfId="44" applyFont="1" applyFill="1" applyBorder="1" applyAlignment="1">
      <alignment horizontal="center" vertical="center" wrapText="1"/>
    </xf>
    <xf numFmtId="0" fontId="2" fillId="26" borderId="49" xfId="44" applyFont="1" applyFill="1" applyBorder="1" applyAlignment="1">
      <alignment horizontal="center" vertical="center" wrapText="1"/>
    </xf>
    <xf numFmtId="0" fontId="2" fillId="26" borderId="11" xfId="44" applyFont="1" applyFill="1" applyBorder="1" applyAlignment="1">
      <alignment horizontal="center" vertical="center" wrapText="1"/>
    </xf>
    <xf numFmtId="0" fontId="55" fillId="0" borderId="36" xfId="0" applyFont="1" applyBorder="1" applyAlignment="1" applyProtection="1">
      <alignment horizontal="left" vertical="center"/>
      <protection locked="0"/>
    </xf>
    <xf numFmtId="0" fontId="0" fillId="0" borderId="36"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55" fillId="0" borderId="47" xfId="0" applyFont="1" applyBorder="1" applyAlignment="1" applyProtection="1">
      <alignment horizontal="left" vertical="center"/>
      <protection locked="0"/>
    </xf>
    <xf numFmtId="0" fontId="55" fillId="0" borderId="47" xfId="0" applyFont="1" applyBorder="1" applyAlignment="1" applyProtection="1">
      <alignment horizontal="right" vertical="center"/>
      <protection locked="0"/>
    </xf>
    <xf numFmtId="0" fontId="2" fillId="26" borderId="84" xfId="44" applyFont="1" applyFill="1" applyBorder="1" applyAlignment="1">
      <alignment horizontal="center" vertical="center" wrapText="1"/>
    </xf>
    <xf numFmtId="0" fontId="2" fillId="26" borderId="85" xfId="44" applyFont="1" applyFill="1" applyBorder="1" applyAlignment="1">
      <alignment horizontal="center" vertical="center" wrapText="1"/>
    </xf>
    <xf numFmtId="0" fontId="2" fillId="26" borderId="86" xfId="44" applyFont="1" applyFill="1" applyBorder="1" applyAlignment="1">
      <alignment horizontal="center" vertical="center" wrapText="1"/>
    </xf>
    <xf numFmtId="0" fontId="20" fillId="0" borderId="23" xfId="0" applyFont="1" applyBorder="1" applyAlignment="1" applyProtection="1">
      <alignment horizontal="right" vertical="center" wrapText="1"/>
      <protection locked="0"/>
    </xf>
    <xf numFmtId="0" fontId="0" fillId="0" borderId="47" xfId="0" applyBorder="1" applyAlignment="1" applyProtection="1">
      <alignment horizontal="right" vertical="center"/>
      <protection locked="0"/>
    </xf>
    <xf numFmtId="0" fontId="0" fillId="0" borderId="48" xfId="0" applyBorder="1" applyAlignment="1" applyProtection="1">
      <alignment horizontal="right" vertical="center"/>
      <protection locked="0"/>
    </xf>
    <xf numFmtId="0" fontId="0" fillId="0" borderId="47" xfId="0" applyFill="1"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20" fillId="0" borderId="47" xfId="0" applyFont="1" applyFill="1" applyBorder="1" applyAlignment="1" applyProtection="1">
      <alignment horizontal="left" vertical="center"/>
      <protection locked="0"/>
    </xf>
    <xf numFmtId="0" fontId="0" fillId="0" borderId="23" xfId="0" applyFill="1" applyBorder="1" applyAlignment="1" applyProtection="1">
      <alignment horizontal="center" vertical="center"/>
      <protection locked="0"/>
    </xf>
    <xf numFmtId="0" fontId="51" fillId="0" borderId="23" xfId="0" applyFont="1" applyBorder="1" applyAlignment="1" applyProtection="1">
      <alignment horizontal="left" vertical="center" wrapText="1"/>
      <protection locked="0"/>
    </xf>
    <xf numFmtId="0" fontId="51" fillId="0" borderId="47" xfId="0" applyFont="1" applyBorder="1" applyAlignment="1" applyProtection="1">
      <alignment horizontal="left" vertical="center" wrapText="1"/>
      <protection locked="0"/>
    </xf>
    <xf numFmtId="0" fontId="51" fillId="0" borderId="48" xfId="0" applyFont="1" applyBorder="1" applyAlignment="1" applyProtection="1">
      <alignment horizontal="left" vertical="center" wrapText="1"/>
      <protection locked="0"/>
    </xf>
    <xf numFmtId="0" fontId="0" fillId="0" borderId="0" xfId="0" applyFill="1" applyBorder="1" applyAlignment="1" applyProtection="1">
      <alignment vertical="center" shrinkToFit="1"/>
      <protection locked="0"/>
    </xf>
    <xf numFmtId="0" fontId="0" fillId="0" borderId="10" xfId="0" applyFill="1" applyBorder="1" applyAlignment="1" applyProtection="1">
      <alignment vertical="center" shrinkToFit="1"/>
      <protection locked="0"/>
    </xf>
    <xf numFmtId="0" fontId="55" fillId="0" borderId="13" xfId="0" applyFont="1" applyBorder="1" applyAlignment="1" applyProtection="1">
      <alignment horizontal="left" vertical="center"/>
      <protection locked="0"/>
    </xf>
    <xf numFmtId="0" fontId="55" fillId="0" borderId="29" xfId="0" applyFont="1" applyBorder="1" applyAlignment="1" applyProtection="1">
      <alignment horizontal="left" vertical="center"/>
      <protection locked="0"/>
    </xf>
    <xf numFmtId="0" fontId="0" fillId="0" borderId="11" xfId="0" applyBorder="1" applyAlignment="1" applyProtection="1">
      <alignment vertical="center"/>
      <protection locked="0"/>
    </xf>
    <xf numFmtId="0" fontId="55" fillId="0" borderId="35" xfId="0" applyFont="1" applyBorder="1" applyAlignment="1" applyProtection="1">
      <alignment horizontal="left" vertical="center"/>
      <protection locked="0"/>
    </xf>
    <xf numFmtId="0" fontId="20" fillId="0" borderId="23" xfId="0" applyFont="1" applyBorder="1" applyAlignment="1" applyProtection="1">
      <alignment horizontal="left" vertical="center" wrapText="1"/>
      <protection locked="0"/>
    </xf>
    <xf numFmtId="0" fontId="0" fillId="0" borderId="47" xfId="0" applyBorder="1" applyAlignment="1" applyProtection="1">
      <alignment horizontal="left" vertical="center"/>
      <protection locked="0"/>
    </xf>
    <xf numFmtId="0" fontId="20" fillId="0" borderId="47" xfId="0" applyFont="1" applyBorder="1" applyAlignment="1" applyProtection="1">
      <alignment horizontal="right" vertical="center" wrapText="1"/>
      <protection locked="0"/>
    </xf>
    <xf numFmtId="0" fontId="0" fillId="0" borderId="0" xfId="0" applyFill="1" applyBorder="1" applyAlignment="1" applyProtection="1">
      <alignment vertical="center"/>
      <protection locked="0"/>
    </xf>
    <xf numFmtId="0" fontId="0" fillId="0" borderId="10" xfId="0" applyFill="1" applyBorder="1" applyAlignment="1" applyProtection="1">
      <alignment vertical="center"/>
      <protection locked="0"/>
    </xf>
    <xf numFmtId="0" fontId="0" fillId="0" borderId="13" xfId="0" applyFill="1" applyBorder="1" applyAlignment="1" applyProtection="1">
      <alignment horizontal="left" vertical="center"/>
      <protection locked="0"/>
    </xf>
    <xf numFmtId="0" fontId="0" fillId="0" borderId="29" xfId="0" applyFill="1" applyBorder="1" applyAlignment="1" applyProtection="1">
      <alignment horizontal="left" vertical="center"/>
      <protection locked="0"/>
    </xf>
    <xf numFmtId="0" fontId="18" fillId="26" borderId="23" xfId="0" applyFont="1" applyFill="1" applyBorder="1" applyAlignment="1">
      <alignment horizontal="left" vertical="center" wrapText="1"/>
    </xf>
    <xf numFmtId="0" fontId="18" fillId="26" borderId="47" xfId="0" applyFont="1" applyFill="1" applyBorder="1" applyAlignment="1">
      <alignment horizontal="left" vertical="center"/>
    </xf>
    <xf numFmtId="0" fontId="18" fillId="26" borderId="48" xfId="0" applyFont="1" applyFill="1" applyBorder="1" applyAlignment="1">
      <alignment horizontal="left" vertical="center"/>
    </xf>
    <xf numFmtId="0" fontId="17" fillId="0" borderId="23" xfId="44" applyFont="1" applyBorder="1" applyAlignment="1">
      <alignment vertical="center" wrapText="1"/>
    </xf>
    <xf numFmtId="0" fontId="17" fillId="0" borderId="48" xfId="44" applyFont="1" applyBorder="1" applyAlignment="1">
      <alignment vertical="center"/>
    </xf>
    <xf numFmtId="0" fontId="0" fillId="0" borderId="23"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14" fontId="0" fillId="0" borderId="23" xfId="0" applyNumberFormat="1"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8" fillId="0" borderId="23" xfId="44" applyFont="1" applyBorder="1" applyAlignment="1">
      <alignment horizontal="center" vertical="center"/>
    </xf>
    <xf numFmtId="0" fontId="8" fillId="0" borderId="47" xfId="44" applyFont="1" applyBorder="1" applyAlignment="1">
      <alignment horizontal="center" vertical="center"/>
    </xf>
    <xf numFmtId="177" fontId="4" fillId="0" borderId="47" xfId="0" applyNumberFormat="1" applyFont="1" applyBorder="1" applyAlignment="1">
      <alignment horizontal="left" vertical="center"/>
    </xf>
    <xf numFmtId="177" fontId="4" fillId="0" borderId="48" xfId="0" applyNumberFormat="1" applyFont="1" applyBorder="1" applyAlignment="1">
      <alignment horizontal="left" vertical="center"/>
    </xf>
    <xf numFmtId="176" fontId="16" fillId="0" borderId="47" xfId="44" applyNumberFormat="1" applyFont="1" applyBorder="1" applyAlignment="1">
      <alignment horizontal="center" vertical="center"/>
    </xf>
    <xf numFmtId="0" fontId="2" fillId="26" borderId="88" xfId="44" applyFont="1" applyFill="1" applyBorder="1" applyAlignment="1">
      <alignment horizontal="center" vertical="center" wrapText="1"/>
    </xf>
    <xf numFmtId="0" fontId="2" fillId="26" borderId="89" xfId="44" applyFont="1" applyFill="1" applyBorder="1" applyAlignment="1">
      <alignment horizontal="center" vertical="center" wrapText="1"/>
    </xf>
    <xf numFmtId="0" fontId="2" fillId="26" borderId="90" xfId="44" applyFont="1" applyFill="1" applyBorder="1" applyAlignment="1">
      <alignment horizontal="center" vertical="center" wrapText="1"/>
    </xf>
    <xf numFmtId="0" fontId="0" fillId="0" borderId="13" xfId="0" applyFill="1" applyBorder="1" applyAlignment="1" applyProtection="1">
      <alignment horizontal="center" vertical="center"/>
      <protection locked="0"/>
    </xf>
    <xf numFmtId="0" fontId="0" fillId="0" borderId="29" xfId="0" applyFill="1" applyBorder="1" applyAlignment="1" applyProtection="1">
      <alignment horizontal="center" vertical="center"/>
      <protection locked="0"/>
    </xf>
    <xf numFmtId="0" fontId="20" fillId="0" borderId="29" xfId="0" applyFont="1" applyBorder="1" applyAlignment="1" applyProtection="1">
      <alignment horizontal="center" vertical="center" wrapText="1"/>
      <protection locked="0"/>
    </xf>
    <xf numFmtId="0" fontId="44" fillId="32" borderId="94" xfId="0" applyFont="1" applyFill="1" applyBorder="1" applyAlignment="1">
      <alignment horizontal="center" vertical="center" wrapText="1"/>
    </xf>
    <xf numFmtId="0" fontId="44" fillId="32" borderId="47" xfId="0" applyFont="1" applyFill="1" applyBorder="1" applyAlignment="1">
      <alignment horizontal="center" vertical="center" wrapText="1"/>
    </xf>
    <xf numFmtId="0" fontId="44" fillId="0" borderId="23" xfId="0" applyFont="1" applyFill="1" applyBorder="1" applyAlignment="1" applyProtection="1">
      <alignment horizontal="center" vertical="center" wrapText="1"/>
    </xf>
    <xf numFmtId="0" fontId="44" fillId="0" borderId="91" xfId="0" applyFont="1" applyFill="1" applyBorder="1" applyAlignment="1" applyProtection="1">
      <alignment horizontal="center" vertical="center" wrapText="1"/>
    </xf>
    <xf numFmtId="14" fontId="67" fillId="0" borderId="39" xfId="0" applyNumberFormat="1" applyFont="1" applyFill="1" applyBorder="1" applyAlignment="1" applyProtection="1">
      <alignment horizontal="center" vertical="center" wrapText="1"/>
      <protection locked="0"/>
    </xf>
    <xf numFmtId="14" fontId="67" fillId="0" borderId="49" xfId="0" applyNumberFormat="1" applyFont="1" applyFill="1" applyBorder="1" applyAlignment="1" applyProtection="1">
      <alignment horizontal="center" vertical="center" wrapText="1"/>
      <protection locked="0"/>
    </xf>
    <xf numFmtId="14" fontId="67" fillId="0" borderId="97" xfId="0" applyNumberFormat="1" applyFont="1" applyFill="1" applyBorder="1" applyAlignment="1" applyProtection="1">
      <alignment horizontal="center" vertical="center" wrapText="1"/>
      <protection locked="0"/>
    </xf>
    <xf numFmtId="14" fontId="67" fillId="0" borderId="11" xfId="0" applyNumberFormat="1" applyFont="1" applyFill="1" applyBorder="1" applyAlignment="1" applyProtection="1">
      <alignment horizontal="center" vertical="center" wrapText="1"/>
      <protection locked="0"/>
    </xf>
    <xf numFmtId="0" fontId="67" fillId="0" borderId="35" xfId="0" applyFont="1" applyFill="1" applyBorder="1" applyAlignment="1" applyProtection="1">
      <alignment horizontal="center" vertical="center" wrapText="1"/>
      <protection locked="0"/>
    </xf>
    <xf numFmtId="0" fontId="67" fillId="0" borderId="49" xfId="0" applyFont="1" applyFill="1" applyBorder="1" applyAlignment="1" applyProtection="1">
      <alignment horizontal="center" vertical="center" wrapText="1"/>
      <protection locked="0"/>
    </xf>
    <xf numFmtId="0" fontId="67" fillId="0" borderId="13" xfId="0" applyFont="1" applyFill="1" applyBorder="1" applyAlignment="1" applyProtection="1">
      <alignment horizontal="center" vertical="center" wrapText="1"/>
      <protection locked="0"/>
    </xf>
    <xf numFmtId="0" fontId="67" fillId="0" borderId="11" xfId="0" applyFont="1" applyFill="1" applyBorder="1" applyAlignment="1" applyProtection="1">
      <alignment horizontal="center" vertical="center" wrapText="1"/>
      <protection locked="0"/>
    </xf>
    <xf numFmtId="0" fontId="44" fillId="0" borderId="15" xfId="0" applyFont="1" applyFill="1" applyBorder="1" applyAlignment="1" applyProtection="1">
      <alignment horizontal="center" vertical="center" wrapText="1"/>
      <protection locked="0"/>
    </xf>
    <xf numFmtId="0" fontId="44" fillId="0" borderId="48" xfId="0" applyFont="1" applyFill="1" applyBorder="1" applyAlignment="1" applyProtection="1">
      <alignment horizontal="center" vertical="center" wrapText="1"/>
      <protection locked="0"/>
    </xf>
    <xf numFmtId="0" fontId="0" fillId="32" borderId="23" xfId="0" applyFont="1" applyFill="1" applyBorder="1" applyAlignment="1">
      <alignment horizontal="left" vertical="center" wrapText="1"/>
    </xf>
    <xf numFmtId="0" fontId="0" fillId="32" borderId="47" xfId="0" applyFont="1" applyFill="1" applyBorder="1" applyAlignment="1">
      <alignment horizontal="left" vertical="center" wrapText="1"/>
    </xf>
    <xf numFmtId="0" fontId="44" fillId="0" borderId="23" xfId="0" applyFont="1" applyFill="1" applyBorder="1" applyAlignment="1" applyProtection="1">
      <alignment horizontal="center" vertical="center" wrapText="1"/>
      <protection locked="0"/>
    </xf>
    <xf numFmtId="0" fontId="44" fillId="0" borderId="91" xfId="0" applyFont="1" applyFill="1" applyBorder="1" applyAlignment="1" applyProtection="1">
      <alignment horizontal="center" vertical="center" wrapText="1"/>
      <protection locked="0"/>
    </xf>
    <xf numFmtId="0" fontId="44" fillId="0" borderId="36" xfId="0" applyFont="1" applyBorder="1" applyAlignment="1">
      <alignment horizontal="center" vertical="center"/>
    </xf>
    <xf numFmtId="0" fontId="6" fillId="0" borderId="0" xfId="0" applyFont="1" applyFill="1" applyBorder="1" applyAlignment="1">
      <alignment vertical="center" wrapText="1"/>
    </xf>
    <xf numFmtId="0" fontId="0" fillId="0" borderId="0" xfId="0" applyFill="1" applyBorder="1" applyAlignment="1">
      <alignment vertical="center" wrapText="1"/>
    </xf>
    <xf numFmtId="0" fontId="2" fillId="0" borderId="0" xfId="0" applyFont="1" applyFill="1" applyBorder="1" applyAlignment="1">
      <alignment vertical="center"/>
    </xf>
    <xf numFmtId="0" fontId="62" fillId="0" borderId="15" xfId="0" applyFont="1" applyFill="1" applyBorder="1" applyAlignment="1" applyProtection="1">
      <alignment horizontal="left" vertical="center" wrapText="1"/>
      <protection locked="0"/>
    </xf>
    <xf numFmtId="0" fontId="20" fillId="32" borderId="95" xfId="0" applyFont="1" applyFill="1" applyBorder="1" applyAlignment="1">
      <alignment horizontal="left" vertical="center" wrapText="1"/>
    </xf>
    <xf numFmtId="0" fontId="20" fillId="32" borderId="96" xfId="0" applyFont="1" applyFill="1" applyBorder="1" applyAlignment="1">
      <alignment horizontal="left" vertical="center" wrapText="1"/>
    </xf>
    <xf numFmtId="0" fontId="30" fillId="0" borderId="57" xfId="0" applyFont="1" applyFill="1" applyBorder="1" applyAlignment="1" applyProtection="1">
      <alignment horizontal="center" vertical="center" wrapText="1"/>
      <protection locked="0"/>
    </xf>
    <xf numFmtId="0" fontId="30" fillId="0" borderId="101" xfId="0" applyFont="1" applyFill="1" applyBorder="1" applyAlignment="1" applyProtection="1">
      <alignment horizontal="center" vertical="center" wrapText="1"/>
      <protection locked="0"/>
    </xf>
    <xf numFmtId="0" fontId="62" fillId="0" borderId="48" xfId="0" applyFont="1" applyFill="1" applyBorder="1" applyAlignment="1" applyProtection="1">
      <alignment horizontal="left" vertical="center" wrapText="1"/>
      <protection locked="0"/>
    </xf>
    <xf numFmtId="0" fontId="20" fillId="32" borderId="94" xfId="0" applyFont="1" applyFill="1" applyBorder="1" applyAlignment="1">
      <alignment horizontal="left" vertical="center" wrapText="1"/>
    </xf>
    <xf numFmtId="0" fontId="20" fillId="32" borderId="48" xfId="0" applyFont="1" applyFill="1" applyBorder="1" applyAlignment="1">
      <alignment horizontal="left" vertical="center" wrapText="1"/>
    </xf>
    <xf numFmtId="0" fontId="2" fillId="0" borderId="23" xfId="0" applyFont="1" applyFill="1" applyBorder="1" applyAlignment="1" applyProtection="1">
      <alignment horizontal="center" vertical="center" wrapText="1"/>
      <protection locked="0"/>
    </xf>
    <xf numFmtId="0" fontId="2" fillId="0" borderId="47" xfId="0" applyFont="1" applyFill="1" applyBorder="1" applyAlignment="1" applyProtection="1">
      <alignment horizontal="center" vertical="center" wrapText="1"/>
      <protection locked="0"/>
    </xf>
    <xf numFmtId="0" fontId="2" fillId="0" borderId="91" xfId="0" applyFont="1" applyFill="1" applyBorder="1" applyAlignment="1" applyProtection="1">
      <alignment horizontal="center" vertical="center" wrapText="1"/>
      <protection locked="0"/>
    </xf>
    <xf numFmtId="0" fontId="62" fillId="32" borderId="33" xfId="0" applyFont="1" applyFill="1" applyBorder="1" applyAlignment="1">
      <alignment horizontal="left" vertical="center" wrapText="1"/>
    </xf>
    <xf numFmtId="0" fontId="72" fillId="32" borderId="16" xfId="0" applyFont="1" applyFill="1" applyBorder="1" applyAlignment="1">
      <alignment horizontal="left" vertical="center" wrapText="1"/>
    </xf>
    <xf numFmtId="0" fontId="72" fillId="32" borderId="34" xfId="0" applyFont="1" applyFill="1" applyBorder="1" applyAlignment="1">
      <alignment horizontal="left" vertical="center" wrapText="1"/>
    </xf>
    <xf numFmtId="0" fontId="72" fillId="32" borderId="17" xfId="0" applyFont="1" applyFill="1" applyBorder="1" applyAlignment="1">
      <alignment horizontal="left" vertical="center" wrapText="1"/>
    </xf>
    <xf numFmtId="0" fontId="62" fillId="32" borderId="92" xfId="0" applyFont="1" applyFill="1" applyBorder="1" applyAlignment="1">
      <alignment horizontal="left" vertical="center" wrapText="1"/>
    </xf>
    <xf numFmtId="0" fontId="72" fillId="32" borderId="10" xfId="0" applyFont="1" applyFill="1" applyBorder="1" applyAlignment="1">
      <alignment horizontal="left" vertical="center" wrapText="1"/>
    </xf>
    <xf numFmtId="0" fontId="72" fillId="32" borderId="92" xfId="0" applyFont="1" applyFill="1" applyBorder="1" applyAlignment="1">
      <alignment horizontal="left" vertical="center" wrapText="1"/>
    </xf>
    <xf numFmtId="0" fontId="62" fillId="32" borderId="94" xfId="0" applyFont="1" applyFill="1" applyBorder="1" applyAlignment="1">
      <alignment horizontal="center" wrapText="1"/>
    </xf>
    <xf numFmtId="0" fontId="62" fillId="32" borderId="47" xfId="0" applyFont="1" applyFill="1" applyBorder="1" applyAlignment="1">
      <alignment horizontal="center" wrapText="1"/>
    </xf>
    <xf numFmtId="0" fontId="2" fillId="0" borderId="23"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62" fillId="32" borderId="39" xfId="0" applyFont="1" applyFill="1" applyBorder="1" applyAlignment="1">
      <alignment horizontal="left" vertical="center" wrapText="1"/>
    </xf>
    <xf numFmtId="0" fontId="72" fillId="32" borderId="49" xfId="0" applyFont="1" applyFill="1" applyBorder="1" applyAlignment="1">
      <alignment horizontal="left" vertical="center" wrapText="1"/>
    </xf>
    <xf numFmtId="0" fontId="2" fillId="32" borderId="93" xfId="0" applyFont="1" applyFill="1" applyBorder="1" applyAlignment="1">
      <alignment horizontal="left" vertical="center" wrapText="1"/>
    </xf>
    <xf numFmtId="0" fontId="2" fillId="32" borderId="15" xfId="0" applyFont="1" applyFill="1" applyBorder="1" applyAlignment="1">
      <alignment horizontal="left" vertical="center" wrapText="1"/>
    </xf>
    <xf numFmtId="0" fontId="0" fillId="0" borderId="47" xfId="0" applyFont="1" applyBorder="1" applyAlignment="1" applyProtection="1">
      <alignment horizontal="center" vertical="center"/>
      <protection locked="0"/>
    </xf>
    <xf numFmtId="0" fontId="0" fillId="0" borderId="48" xfId="0" applyFont="1" applyBorder="1" applyAlignment="1" applyProtection="1">
      <alignment horizontal="center" vertical="center"/>
      <protection locked="0"/>
    </xf>
    <xf numFmtId="0" fontId="0" fillId="0" borderId="100" xfId="0" applyFont="1" applyBorder="1" applyProtection="1">
      <alignment vertical="center"/>
      <protection locked="0"/>
    </xf>
    <xf numFmtId="182" fontId="0" fillId="0" borderId="47" xfId="0" applyNumberFormat="1" applyFont="1" applyBorder="1" applyAlignment="1">
      <alignment horizontal="center" vertical="center"/>
    </xf>
    <xf numFmtId="182" fontId="0" fillId="0" borderId="48" xfId="0" applyNumberFormat="1" applyFont="1" applyBorder="1" applyAlignment="1">
      <alignment horizontal="center" vertical="center"/>
    </xf>
    <xf numFmtId="181" fontId="0" fillId="0" borderId="47" xfId="0" applyNumberFormat="1" applyFont="1" applyBorder="1" applyAlignment="1">
      <alignment horizontal="center" vertical="center"/>
    </xf>
    <xf numFmtId="181" fontId="0" fillId="0" borderId="48" xfId="0" applyNumberFormat="1" applyFont="1" applyBorder="1" applyAlignment="1">
      <alignment horizontal="center" vertical="center"/>
    </xf>
    <xf numFmtId="0" fontId="44" fillId="0" borderId="100" xfId="0" applyFont="1" applyFill="1" applyBorder="1" applyAlignment="1" applyProtection="1">
      <alignment horizontal="center" vertical="center" wrapText="1"/>
      <protection locked="0"/>
    </xf>
    <xf numFmtId="0" fontId="0" fillId="0" borderId="48"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4" fontId="20" fillId="0" borderId="48" xfId="0" applyNumberFormat="1"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54" fillId="32" borderId="47" xfId="0" applyFont="1" applyFill="1" applyBorder="1" applyAlignment="1">
      <alignment horizontal="center" vertical="center" wrapText="1"/>
    </xf>
    <xf numFmtId="0" fontId="54" fillId="32" borderId="48" xfId="0" applyFont="1" applyFill="1" applyBorder="1" applyAlignment="1">
      <alignment horizontal="center" vertical="center" wrapText="1"/>
    </xf>
    <xf numFmtId="0" fontId="2" fillId="32" borderId="15" xfId="0" applyFont="1" applyFill="1" applyBorder="1" applyAlignment="1">
      <alignment horizontal="center" vertical="center" wrapText="1"/>
    </xf>
    <xf numFmtId="0" fontId="2" fillId="32" borderId="100" xfId="0" applyFont="1" applyFill="1" applyBorder="1" applyAlignment="1">
      <alignment horizontal="center" vertical="center" wrapText="1"/>
    </xf>
    <xf numFmtId="0" fontId="44" fillId="32" borderId="94" xfId="0" applyFont="1" applyFill="1" applyBorder="1" applyAlignment="1">
      <alignment horizontal="left" vertical="center" wrapText="1"/>
    </xf>
    <xf numFmtId="0" fontId="44" fillId="32" borderId="47" xfId="0" applyFont="1" applyFill="1" applyBorder="1" applyAlignment="1">
      <alignment horizontal="left" vertical="center" wrapText="1"/>
    </xf>
    <xf numFmtId="0" fontId="44" fillId="32" borderId="91" xfId="0" applyFont="1" applyFill="1" applyBorder="1" applyAlignment="1">
      <alignment horizontal="left" vertical="center" wrapText="1"/>
    </xf>
    <xf numFmtId="0" fontId="2" fillId="0" borderId="48" xfId="0" applyFont="1" applyFill="1" applyBorder="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32" borderId="93" xfId="0" applyFont="1" applyFill="1" applyBorder="1" applyAlignment="1">
      <alignment horizontal="center" vertical="center" wrapText="1"/>
    </xf>
    <xf numFmtId="0" fontId="2" fillId="32" borderId="39" xfId="0" applyFont="1" applyFill="1" applyBorder="1" applyAlignment="1">
      <alignment horizontal="center" vertical="center"/>
    </xf>
    <xf numFmtId="0" fontId="2" fillId="32" borderId="49" xfId="0" applyFont="1" applyFill="1" applyBorder="1" applyAlignment="1">
      <alignment horizontal="center" vertical="center"/>
    </xf>
    <xf numFmtId="0" fontId="2" fillId="32" borderId="97" xfId="0" applyFont="1" applyFill="1" applyBorder="1" applyAlignment="1">
      <alignment horizontal="center" vertical="center"/>
    </xf>
    <xf numFmtId="0" fontId="2" fillId="32" borderId="11" xfId="0" applyFont="1" applyFill="1" applyBorder="1" applyAlignment="1">
      <alignment horizontal="center" vertical="center"/>
    </xf>
    <xf numFmtId="0" fontId="2" fillId="32" borderId="94" xfId="0" applyFont="1" applyFill="1" applyBorder="1" applyAlignment="1">
      <alignment horizontal="center" vertical="center"/>
    </xf>
    <xf numFmtId="0" fontId="2" fillId="32" borderId="48" xfId="0" applyFont="1" applyFill="1" applyBorder="1" applyAlignment="1">
      <alignment horizontal="center" vertical="center"/>
    </xf>
    <xf numFmtId="14" fontId="20" fillId="0" borderId="23" xfId="0" applyNumberFormat="1" applyFont="1" applyBorder="1" applyAlignment="1" applyProtection="1">
      <alignment horizontal="center" vertical="center"/>
      <protection locked="0"/>
    </xf>
    <xf numFmtId="14" fontId="20" fillId="0" borderId="47" xfId="0" applyNumberFormat="1" applyFont="1" applyBorder="1" applyAlignment="1" applyProtection="1">
      <alignment horizontal="center" vertical="center"/>
      <protection locked="0"/>
    </xf>
    <xf numFmtId="14" fontId="20" fillId="0" borderId="91" xfId="0" applyNumberFormat="1"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14" fontId="20" fillId="0" borderId="15" xfId="0" applyNumberFormat="1" applyFont="1" applyBorder="1" applyAlignment="1" applyProtection="1">
      <alignment horizontal="center" vertical="center"/>
      <protection locked="0"/>
    </xf>
    <xf numFmtId="0" fontId="20" fillId="0" borderId="29" xfId="0" applyFont="1" applyFill="1" applyBorder="1" applyAlignment="1" applyProtection="1">
      <alignment horizontal="left" vertical="center" wrapText="1"/>
    </xf>
    <xf numFmtId="0" fontId="20" fillId="0" borderId="32" xfId="0" applyFont="1" applyFill="1" applyBorder="1" applyAlignment="1" applyProtection="1">
      <alignment horizontal="left" vertical="center" wrapText="1"/>
    </xf>
    <xf numFmtId="0" fontId="20" fillId="0" borderId="35" xfId="0" applyFont="1" applyFill="1" applyBorder="1" applyAlignment="1" applyProtection="1">
      <alignment horizontal="center" vertical="center" wrapText="1"/>
    </xf>
    <xf numFmtId="0" fontId="20" fillId="0" borderId="36" xfId="0" applyFont="1" applyFill="1" applyBorder="1" applyAlignment="1" applyProtection="1">
      <alignment horizontal="center" vertical="center" wrapText="1"/>
    </xf>
    <xf numFmtId="0" fontId="20" fillId="0" borderId="38" xfId="0" applyFont="1" applyFill="1" applyBorder="1" applyAlignment="1" applyProtection="1">
      <alignment horizontal="center" vertical="center" wrapText="1"/>
    </xf>
    <xf numFmtId="0" fontId="18" fillId="32" borderId="35" xfId="0" applyFont="1" applyFill="1" applyBorder="1" applyAlignment="1">
      <alignment horizontal="center" vertical="center" wrapText="1"/>
    </xf>
    <xf numFmtId="0" fontId="18" fillId="32" borderId="36" xfId="0" applyFont="1" applyFill="1" applyBorder="1" applyAlignment="1">
      <alignment horizontal="center" vertical="center" wrapText="1"/>
    </xf>
    <xf numFmtId="0" fontId="18" fillId="32" borderId="47" xfId="0" applyFont="1" applyFill="1" applyBorder="1" applyAlignment="1">
      <alignment horizontal="center" vertical="center" wrapText="1"/>
    </xf>
    <xf numFmtId="0" fontId="18" fillId="32" borderId="48" xfId="0" applyFont="1" applyFill="1" applyBorder="1" applyAlignment="1">
      <alignment horizontal="center" vertical="center" wrapText="1"/>
    </xf>
    <xf numFmtId="0" fontId="18" fillId="0" borderId="0" xfId="0" applyFont="1" applyAlignment="1">
      <alignment horizontal="center" vertical="center"/>
    </xf>
    <xf numFmtId="0" fontId="21" fillId="24" borderId="98" xfId="0" applyFont="1" applyFill="1" applyBorder="1" applyAlignment="1">
      <alignment horizontal="center" vertical="center"/>
    </xf>
    <xf numFmtId="0" fontId="21" fillId="24" borderId="70" xfId="0" applyFont="1" applyFill="1" applyBorder="1" applyAlignment="1">
      <alignment horizontal="center" vertical="center"/>
    </xf>
    <xf numFmtId="0" fontId="21" fillId="24" borderId="99" xfId="0" applyFont="1" applyFill="1" applyBorder="1" applyAlignment="1">
      <alignment horizontal="center" vertical="center"/>
    </xf>
    <xf numFmtId="177" fontId="6" fillId="0" borderId="23" xfId="0" applyNumberFormat="1" applyFont="1" applyBorder="1" applyAlignment="1">
      <alignment horizontal="left" vertical="center"/>
    </xf>
    <xf numFmtId="177" fontId="6" fillId="0" borderId="47" xfId="0" applyNumberFormat="1" applyFont="1" applyBorder="1" applyAlignment="1">
      <alignment horizontal="left" vertical="center"/>
    </xf>
    <xf numFmtId="177" fontId="4" fillId="0" borderId="47" xfId="0" applyNumberFormat="1" applyFont="1" applyBorder="1" applyAlignment="1">
      <alignment horizontal="center" vertical="center"/>
    </xf>
    <xf numFmtId="0" fontId="6" fillId="0" borderId="23" xfId="0" applyFont="1" applyFill="1" applyBorder="1" applyAlignment="1">
      <alignment horizontal="center" vertical="center"/>
    </xf>
    <xf numFmtId="0" fontId="6" fillId="0" borderId="47" xfId="0" applyFont="1" applyFill="1" applyBorder="1" applyAlignment="1">
      <alignment horizontal="center" vertical="center"/>
    </xf>
    <xf numFmtId="0" fontId="68" fillId="32" borderId="97" xfId="0" applyFont="1" applyFill="1" applyBorder="1" applyAlignment="1">
      <alignment horizontal="center" vertical="center" wrapText="1"/>
    </xf>
    <xf numFmtId="0" fontId="0" fillId="0" borderId="29" xfId="0" applyBorder="1">
      <alignment vertical="center"/>
    </xf>
    <xf numFmtId="0" fontId="0" fillId="0" borderId="32" xfId="0" applyBorder="1">
      <alignment vertical="center"/>
    </xf>
    <xf numFmtId="14" fontId="2" fillId="0" borderId="11" xfId="0" applyNumberFormat="1" applyFont="1" applyFill="1" applyBorder="1" applyAlignment="1">
      <alignment horizontal="left" vertical="center" wrapText="1"/>
    </xf>
    <xf numFmtId="14" fontId="2" fillId="0" borderId="29" xfId="0" applyNumberFormat="1" applyFont="1" applyFill="1" applyBorder="1" applyAlignment="1">
      <alignment horizontal="left" vertical="center" wrapText="1"/>
    </xf>
    <xf numFmtId="14" fontId="2" fillId="0" borderId="47" xfId="0" applyNumberFormat="1" applyFont="1" applyFill="1" applyBorder="1" applyAlignment="1">
      <alignment horizontal="left" vertical="center" wrapText="1"/>
    </xf>
    <xf numFmtId="14" fontId="2" fillId="0" borderId="36" xfId="0" applyNumberFormat="1" applyFont="1" applyFill="1" applyBorder="1" applyAlignment="1">
      <alignment horizontal="left" vertical="center" wrapText="1"/>
    </xf>
    <xf numFmtId="14" fontId="2" fillId="0" borderId="48" xfId="0" applyNumberFormat="1" applyFont="1" applyFill="1" applyBorder="1" applyAlignment="1">
      <alignment horizontal="left" vertical="center" wrapText="1"/>
    </xf>
    <xf numFmtId="0" fontId="84" fillId="0" borderId="15" xfId="0" applyFont="1" applyBorder="1" applyAlignment="1" applyProtection="1">
      <alignment horizontal="justify" vertical="top" wrapText="1"/>
      <protection locked="0"/>
    </xf>
    <xf numFmtId="0" fontId="84" fillId="0" borderId="17" xfId="0" applyFont="1" applyBorder="1" applyAlignment="1" applyProtection="1">
      <alignment horizontal="justify" vertical="center" wrapText="1"/>
      <protection locked="0"/>
    </xf>
    <xf numFmtId="0" fontId="84" fillId="0" borderId="50" xfId="0" applyFont="1" applyBorder="1" applyAlignment="1" applyProtection="1">
      <alignment horizontal="justify" vertical="center" wrapText="1"/>
      <protection locked="0"/>
    </xf>
    <xf numFmtId="0" fontId="84" fillId="0" borderId="15" xfId="0" applyFont="1" applyBorder="1" applyAlignment="1" applyProtection="1">
      <alignment horizontal="center" vertical="center" wrapText="1"/>
      <protection locked="0"/>
    </xf>
    <xf numFmtId="0" fontId="82" fillId="27" borderId="15" xfId="0" applyFont="1" applyFill="1" applyBorder="1" applyAlignment="1">
      <alignment horizontal="center" vertical="center" wrapText="1"/>
    </xf>
    <xf numFmtId="0" fontId="85" fillId="33" borderId="23" xfId="0" applyFont="1" applyFill="1" applyBorder="1" applyAlignment="1">
      <alignment horizontal="center" vertical="center"/>
    </xf>
    <xf numFmtId="0" fontId="85" fillId="33" borderId="47" xfId="0" applyFont="1" applyFill="1" applyBorder="1" applyAlignment="1">
      <alignment horizontal="center" vertical="center"/>
    </xf>
    <xf numFmtId="0" fontId="85" fillId="33" borderId="48" xfId="0" applyFont="1" applyFill="1" applyBorder="1" applyAlignment="1">
      <alignment horizontal="center" vertical="center"/>
    </xf>
    <xf numFmtId="177" fontId="87" fillId="0" borderId="102" xfId="0" applyNumberFormat="1" applyFont="1" applyBorder="1" applyAlignment="1" applyProtection="1">
      <alignment horizontal="center" wrapText="1"/>
    </xf>
    <xf numFmtId="177" fontId="87" fillId="0" borderId="103" xfId="0" applyNumberFormat="1" applyFont="1" applyBorder="1" applyAlignment="1" applyProtection="1">
      <alignment horizontal="center" wrapText="1"/>
    </xf>
    <xf numFmtId="0" fontId="80" fillId="0" borderId="35" xfId="0" applyFont="1" applyBorder="1" applyAlignment="1">
      <alignment horizontal="center" vertical="center" wrapText="1"/>
    </xf>
    <xf numFmtId="0" fontId="80" fillId="0" borderId="36" xfId="0" applyFont="1" applyBorder="1" applyAlignment="1">
      <alignment horizontal="center" vertical="center" wrapText="1"/>
    </xf>
    <xf numFmtId="177" fontId="80" fillId="0" borderId="36" xfId="0" applyNumberFormat="1" applyFont="1" applyBorder="1" applyAlignment="1">
      <alignment horizontal="center" vertical="center" wrapText="1"/>
    </xf>
    <xf numFmtId="177" fontId="0" fillId="0" borderId="36" xfId="0" applyNumberFormat="1" applyBorder="1">
      <alignment vertical="center"/>
    </xf>
    <xf numFmtId="177" fontId="0" fillId="0" borderId="49" xfId="0" applyNumberFormat="1" applyBorder="1">
      <alignment vertical="center"/>
    </xf>
    <xf numFmtId="0" fontId="80" fillId="0" borderId="13" xfId="0" applyFont="1" applyBorder="1" applyAlignment="1">
      <alignment horizontal="center" vertical="center" wrapText="1"/>
    </xf>
    <xf numFmtId="0" fontId="80" fillId="0" borderId="29" xfId="0" applyFont="1" applyBorder="1" applyAlignment="1">
      <alignment horizontal="center" vertical="center" wrapText="1"/>
    </xf>
    <xf numFmtId="177" fontId="80" fillId="0" borderId="29" xfId="0" applyNumberFormat="1" applyFont="1" applyBorder="1" applyAlignment="1">
      <alignment horizontal="center" vertical="center" wrapText="1"/>
    </xf>
    <xf numFmtId="177" fontId="80" fillId="0" borderId="11" xfId="0" applyNumberFormat="1" applyFont="1" applyBorder="1" applyAlignment="1">
      <alignment horizontal="center" vertical="center" wrapText="1"/>
    </xf>
    <xf numFmtId="0" fontId="86" fillId="0" borderId="15" xfId="0" applyFont="1" applyBorder="1" applyAlignment="1" applyProtection="1">
      <alignment horizontal="justify" vertical="center" wrapText="1"/>
      <protection locked="0"/>
    </xf>
    <xf numFmtId="0" fontId="80" fillId="0" borderId="50" xfId="0" applyFont="1" applyBorder="1" applyAlignment="1" applyProtection="1">
      <alignment horizontal="justify" vertical="center" wrapText="1"/>
      <protection locked="0"/>
    </xf>
    <xf numFmtId="0" fontId="80" fillId="0" borderId="17" xfId="0" applyFont="1" applyBorder="1" applyAlignment="1" applyProtection="1">
      <alignment horizontal="justify" vertical="center" wrapText="1"/>
      <protection locked="0"/>
    </xf>
    <xf numFmtId="0" fontId="80" fillId="0" borderId="15" xfId="0" applyFont="1" applyBorder="1" applyAlignment="1" applyProtection="1">
      <alignment horizontal="justify" vertical="center" wrapText="1"/>
      <protection locked="0"/>
    </xf>
    <xf numFmtId="0" fontId="86" fillId="0" borderId="15" xfId="0" applyFont="1" applyBorder="1" applyAlignment="1" applyProtection="1">
      <alignment horizontal="left" vertical="center" wrapText="1"/>
      <protection locked="0"/>
    </xf>
    <xf numFmtId="177" fontId="67" fillId="0" borderId="47" xfId="43" applyNumberFormat="1" applyFont="1" applyFill="1" applyBorder="1" applyAlignment="1">
      <alignment horizontal="center" vertical="center"/>
    </xf>
    <xf numFmtId="177" fontId="67" fillId="0" borderId="48" xfId="43" applyNumberFormat="1" applyFont="1" applyFill="1" applyBorder="1" applyAlignment="1">
      <alignment horizontal="center" vertical="center"/>
    </xf>
    <xf numFmtId="0" fontId="59" fillId="25" borderId="23" xfId="41" applyFont="1" applyFill="1" applyBorder="1" applyAlignment="1">
      <alignment horizontal="center" vertical="center"/>
    </xf>
    <xf numFmtId="0" fontId="59" fillId="25" borderId="48" xfId="41" applyFont="1" applyFill="1" applyBorder="1" applyAlignment="1">
      <alignment horizontal="center" vertical="center"/>
    </xf>
    <xf numFmtId="0" fontId="59" fillId="25" borderId="50" xfId="41" applyFont="1" applyFill="1" applyBorder="1" applyAlignment="1">
      <alignment horizontal="center" vertical="center"/>
    </xf>
    <xf numFmtId="0" fontId="59" fillId="25" borderId="16" xfId="41" applyFont="1" applyFill="1" applyBorder="1" applyAlignment="1">
      <alignment horizontal="center" vertical="center"/>
    </xf>
    <xf numFmtId="0" fontId="59" fillId="25" borderId="17" xfId="41" applyFont="1" applyFill="1" applyBorder="1" applyAlignment="1">
      <alignment horizontal="center" vertical="center"/>
    </xf>
    <xf numFmtId="0" fontId="20" fillId="0" borderId="47" xfId="43" applyFont="1" applyFill="1" applyBorder="1" applyAlignment="1">
      <alignment horizontal="left" vertical="center"/>
    </xf>
    <xf numFmtId="0" fontId="20" fillId="0" borderId="47" xfId="0" applyFont="1" applyBorder="1" applyAlignment="1">
      <alignment horizontal="left" vertical="center"/>
    </xf>
    <xf numFmtId="0" fontId="20" fillId="0" borderId="48" xfId="0" applyFont="1" applyBorder="1" applyAlignment="1">
      <alignment horizontal="left" vertical="center"/>
    </xf>
    <xf numFmtId="0" fontId="0" fillId="0" borderId="16" xfId="0" applyBorder="1" applyAlignment="1">
      <alignment horizontal="center" vertical="center"/>
    </xf>
    <xf numFmtId="0" fontId="59" fillId="25" borderId="50" xfId="41" applyFont="1" applyFill="1" applyBorder="1" applyAlignment="1">
      <alignment horizontal="center" vertical="center" wrapText="1"/>
    </xf>
    <xf numFmtId="0" fontId="59" fillId="25" borderId="16" xfId="41" applyFont="1" applyFill="1" applyBorder="1" applyAlignment="1">
      <alignment horizontal="center" vertical="center" wrapText="1"/>
    </xf>
    <xf numFmtId="0" fontId="60" fillId="0" borderId="47" xfId="41" applyFont="1" applyFill="1" applyBorder="1" applyAlignment="1" applyProtection="1">
      <alignment horizontal="left" vertical="center"/>
      <protection locked="0"/>
    </xf>
    <xf numFmtId="0" fontId="60" fillId="0" borderId="48" xfId="41" applyFont="1" applyFill="1" applyBorder="1" applyAlignment="1" applyProtection="1">
      <alignment horizontal="left" vertical="center"/>
      <protection locked="0"/>
    </xf>
    <xf numFmtId="0" fontId="59" fillId="25" borderId="35" xfId="41" applyFont="1" applyFill="1" applyBorder="1" applyAlignment="1">
      <alignment horizontal="center" vertical="center"/>
    </xf>
    <xf numFmtId="0" fontId="59" fillId="25" borderId="12" xfId="41" applyFont="1" applyFill="1" applyBorder="1" applyAlignment="1">
      <alignment horizontal="center" vertical="center"/>
    </xf>
    <xf numFmtId="0" fontId="59" fillId="25" borderId="13" xfId="41" applyFont="1" applyFill="1" applyBorder="1" applyAlignment="1">
      <alignment horizontal="center" vertical="center"/>
    </xf>
    <xf numFmtId="0" fontId="60" fillId="0" borderId="23" xfId="41" applyFont="1" applyFill="1" applyBorder="1" applyAlignment="1" applyProtection="1">
      <alignment horizontal="left" vertical="center"/>
      <protection locked="0"/>
    </xf>
    <xf numFmtId="0" fontId="61" fillId="0" borderId="48" xfId="0" applyFont="1" applyBorder="1" applyAlignment="1" applyProtection="1">
      <alignment horizontal="left" vertical="center"/>
      <protection locked="0"/>
    </xf>
    <xf numFmtId="0" fontId="89" fillId="24" borderId="23" xfId="0" applyFont="1" applyFill="1" applyBorder="1" applyAlignment="1">
      <alignment horizontal="center" vertical="center" wrapText="1"/>
    </xf>
    <xf numFmtId="0" fontId="94" fillId="24" borderId="47" xfId="0" applyFont="1" applyFill="1" applyBorder="1" applyAlignment="1">
      <alignment horizontal="center" vertical="center" wrapText="1"/>
    </xf>
    <xf numFmtId="0" fontId="94" fillId="24" borderId="48" xfId="0" applyFont="1" applyFill="1" applyBorder="1" applyAlignment="1">
      <alignment horizontal="center" vertical="center" wrapText="1"/>
    </xf>
    <xf numFmtId="177" fontId="95" fillId="0" borderId="29" xfId="0" applyNumberFormat="1" applyFont="1" applyBorder="1" applyAlignment="1">
      <alignment horizontal="left" vertical="center"/>
    </xf>
    <xf numFmtId="0" fontId="19" fillId="24" borderId="23" xfId="0" applyFont="1" applyFill="1" applyBorder="1" applyAlignment="1">
      <alignment horizontal="center" vertical="center" wrapText="1"/>
    </xf>
    <xf numFmtId="0" fontId="19" fillId="24" borderId="48" xfId="0" applyFont="1" applyFill="1" applyBorder="1" applyAlignment="1">
      <alignment horizontal="center" vertical="center" wrapText="1"/>
    </xf>
    <xf numFmtId="177" fontId="62" fillId="0" borderId="23" xfId="0" applyNumberFormat="1" applyFont="1" applyFill="1" applyBorder="1" applyAlignment="1" applyProtection="1">
      <alignment horizontal="left" vertical="center" wrapText="1"/>
      <protection locked="0"/>
    </xf>
    <xf numFmtId="177" fontId="62" fillId="0" borderId="47" xfId="0" applyNumberFormat="1" applyFont="1" applyFill="1" applyBorder="1" applyAlignment="1" applyProtection="1">
      <alignment horizontal="left" vertical="center" wrapText="1"/>
      <protection locked="0"/>
    </xf>
    <xf numFmtId="177" fontId="62" fillId="0" borderId="48" xfId="0" applyNumberFormat="1" applyFont="1" applyFill="1" applyBorder="1" applyAlignment="1" applyProtection="1">
      <alignment horizontal="left" vertical="center" wrapText="1"/>
      <protection locked="0"/>
    </xf>
    <xf numFmtId="0" fontId="19" fillId="0" borderId="23" xfId="0" applyFont="1" applyBorder="1" applyAlignment="1" applyProtection="1">
      <alignment horizontal="center" vertical="center"/>
      <protection locked="0"/>
    </xf>
    <xf numFmtId="0" fontId="19" fillId="0" borderId="47" xfId="0" applyFont="1" applyBorder="1" applyAlignment="1" applyProtection="1">
      <alignment horizontal="center" vertical="center"/>
      <protection locked="0"/>
    </xf>
    <xf numFmtId="0" fontId="19" fillId="0" borderId="23" xfId="0" applyFont="1" applyBorder="1" applyAlignment="1" applyProtection="1">
      <alignment vertical="center" wrapText="1"/>
      <protection locked="0"/>
    </xf>
    <xf numFmtId="0" fontId="19" fillId="0" borderId="47" xfId="0" applyFont="1" applyBorder="1" applyAlignment="1" applyProtection="1">
      <alignment vertical="center"/>
      <protection locked="0"/>
    </xf>
    <xf numFmtId="0" fontId="19" fillId="0" borderId="48" xfId="0" applyFont="1" applyBorder="1" applyAlignment="1" applyProtection="1">
      <alignment vertical="center"/>
      <protection locked="0"/>
    </xf>
    <xf numFmtId="0" fontId="19" fillId="0" borderId="23" xfId="0" applyFont="1" applyBorder="1" applyAlignment="1" applyProtection="1">
      <alignment vertical="top" wrapText="1"/>
      <protection locked="0"/>
    </xf>
    <xf numFmtId="0" fontId="19" fillId="0" borderId="47" xfId="0" applyFont="1" applyBorder="1" applyAlignment="1" applyProtection="1">
      <alignment vertical="top" wrapText="1"/>
      <protection locked="0"/>
    </xf>
    <xf numFmtId="0" fontId="19" fillId="0" borderId="48" xfId="0" applyFont="1" applyBorder="1" applyAlignment="1" applyProtection="1">
      <alignment vertical="top" wrapText="1"/>
      <protection locked="0"/>
    </xf>
    <xf numFmtId="0" fontId="2" fillId="0" borderId="47" xfId="0" applyFont="1" applyBorder="1" applyProtection="1">
      <alignment vertical="center"/>
      <protection locked="0"/>
    </xf>
    <xf numFmtId="0" fontId="2" fillId="0" borderId="48" xfId="0" applyFont="1" applyBorder="1" applyProtection="1">
      <alignment vertical="center"/>
      <protection locked="0"/>
    </xf>
    <xf numFmtId="0" fontId="54" fillId="0" borderId="23" xfId="43" applyFont="1" applyFill="1" applyBorder="1" applyAlignment="1" applyProtection="1">
      <alignment horizontal="center" vertical="center"/>
      <protection locked="0"/>
    </xf>
    <xf numFmtId="0" fontId="54" fillId="0" borderId="48" xfId="43" applyFont="1" applyFill="1" applyBorder="1" applyAlignment="1" applyProtection="1">
      <alignment horizontal="center" vertical="center"/>
      <protection locked="0"/>
    </xf>
    <xf numFmtId="0" fontId="60" fillId="0" borderId="11" xfId="41" applyFont="1" applyFill="1" applyBorder="1" applyAlignment="1" applyProtection="1">
      <alignment horizontal="left" vertical="center"/>
      <protection locked="0"/>
    </xf>
    <xf numFmtId="0" fontId="122" fillId="36" borderId="50" xfId="46" applyFont="1" applyFill="1" applyBorder="1" applyAlignment="1">
      <alignment horizontal="center" vertical="center" wrapText="1"/>
    </xf>
    <xf numFmtId="0" fontId="122" fillId="36" borderId="16" xfId="46" applyFont="1" applyFill="1" applyBorder="1" applyAlignment="1">
      <alignment horizontal="center" vertical="center" wrapText="1"/>
    </xf>
    <xf numFmtId="0" fontId="122" fillId="36" borderId="17" xfId="46" applyFont="1" applyFill="1" applyBorder="1" applyAlignment="1">
      <alignment horizontal="center" vertical="center" wrapText="1"/>
    </xf>
    <xf numFmtId="0" fontId="122" fillId="36" borderId="15" xfId="46" applyFont="1" applyFill="1" applyBorder="1" applyAlignment="1">
      <alignment horizontal="center" vertical="center" wrapText="1"/>
    </xf>
    <xf numFmtId="0" fontId="122" fillId="36" borderId="35" xfId="46" applyFont="1" applyFill="1" applyBorder="1" applyAlignment="1">
      <alignment horizontal="center" vertical="center" wrapText="1"/>
    </xf>
    <xf numFmtId="0" fontId="122" fillId="36" borderId="36" xfId="46" applyFont="1" applyFill="1" applyBorder="1" applyAlignment="1">
      <alignment horizontal="center" vertical="center" wrapText="1"/>
    </xf>
    <xf numFmtId="0" fontId="122" fillId="36" borderId="23" xfId="46" applyFont="1" applyFill="1" applyBorder="1" applyAlignment="1">
      <alignment horizontal="center" vertical="center" wrapText="1"/>
    </xf>
    <xf numFmtId="0" fontId="122" fillId="36" borderId="47" xfId="46" applyFont="1" applyFill="1" applyBorder="1" applyAlignment="1">
      <alignment horizontal="center" vertical="center" wrapText="1"/>
    </xf>
    <xf numFmtId="0" fontId="122" fillId="36" borderId="48" xfId="46" applyFont="1" applyFill="1" applyBorder="1" applyAlignment="1">
      <alignment horizontal="center" vertical="center" wrapText="1"/>
    </xf>
    <xf numFmtId="0" fontId="8" fillId="0" borderId="13" xfId="44" applyFont="1" applyBorder="1" applyAlignment="1">
      <alignment horizontal="left" vertical="top" wrapText="1"/>
    </xf>
    <xf numFmtId="0" fontId="20" fillId="0" borderId="29" xfId="0" applyFont="1" applyBorder="1" applyAlignment="1">
      <alignment vertical="center"/>
    </xf>
    <xf numFmtId="0" fontId="20" fillId="0" borderId="11" xfId="0" applyFont="1" applyBorder="1" applyAlignment="1">
      <alignment vertical="center"/>
    </xf>
    <xf numFmtId="0" fontId="8" fillId="0" borderId="35" xfId="44" applyFont="1" applyBorder="1" applyAlignment="1">
      <alignment horizontal="left" vertical="top" wrapText="1"/>
    </xf>
    <xf numFmtId="0" fontId="20" fillId="0" borderId="36" xfId="0" applyFont="1" applyBorder="1" applyAlignment="1">
      <alignment vertical="center"/>
    </xf>
    <xf numFmtId="0" fontId="20" fillId="0" borderId="49" xfId="0" applyFont="1" applyBorder="1" applyAlignment="1">
      <alignment vertical="center"/>
    </xf>
    <xf numFmtId="0" fontId="8" fillId="29" borderId="35" xfId="44" applyFont="1" applyFill="1" applyBorder="1" applyAlignment="1">
      <alignment horizontal="center" vertical="center"/>
    </xf>
    <xf numFmtId="0" fontId="8" fillId="29" borderId="49" xfId="44" applyFont="1" applyFill="1" applyBorder="1" applyAlignment="1">
      <alignment horizontal="center" vertical="center"/>
    </xf>
    <xf numFmtId="0" fontId="8" fillId="29" borderId="13" xfId="44" applyFont="1" applyFill="1" applyBorder="1" applyAlignment="1">
      <alignment horizontal="center" vertical="center"/>
    </xf>
    <xf numFmtId="0" fontId="8" fillId="29" borderId="11" xfId="44" applyFont="1" applyFill="1" applyBorder="1" applyAlignment="1">
      <alignment horizontal="center" vertical="center"/>
    </xf>
    <xf numFmtId="0" fontId="20" fillId="0" borderId="23" xfId="0" applyFont="1" applyBorder="1" applyAlignment="1">
      <alignment horizontal="center" vertical="center"/>
    </xf>
    <xf numFmtId="0" fontId="20" fillId="0" borderId="47" xfId="0" applyFont="1" applyBorder="1" applyAlignment="1">
      <alignment horizontal="center" vertical="center"/>
    </xf>
    <xf numFmtId="0" fontId="20" fillId="0" borderId="48" xfId="0" applyFont="1" applyBorder="1" applyAlignment="1">
      <alignment horizontal="center" vertical="center"/>
    </xf>
    <xf numFmtId="0" fontId="41" fillId="29" borderId="23" xfId="44" applyFont="1" applyFill="1" applyBorder="1" applyAlignment="1">
      <alignment horizontal="center" vertical="top" wrapText="1"/>
    </xf>
    <xf numFmtId="0" fontId="41" fillId="29" borderId="48" xfId="44" applyFont="1" applyFill="1" applyBorder="1" applyAlignment="1">
      <alignment horizontal="center" vertical="top" wrapText="1"/>
    </xf>
    <xf numFmtId="0" fontId="8" fillId="29" borderId="23" xfId="44" applyFont="1" applyFill="1" applyBorder="1" applyAlignment="1">
      <alignment horizontal="center" vertical="center"/>
    </xf>
    <xf numFmtId="0" fontId="0" fillId="29" borderId="48" xfId="0" applyFill="1" applyBorder="1" applyAlignment="1">
      <alignment horizontal="center" vertical="center"/>
    </xf>
    <xf numFmtId="0" fontId="20" fillId="0" borderId="47" xfId="0" applyFont="1" applyBorder="1" applyAlignment="1">
      <alignment horizontal="right" vertical="center"/>
    </xf>
    <xf numFmtId="0" fontId="0" fillId="0" borderId="47" xfId="0" applyBorder="1" applyAlignment="1">
      <alignment horizontal="right" vertical="center"/>
    </xf>
    <xf numFmtId="0" fontId="0" fillId="0" borderId="48" xfId="0" applyBorder="1" applyAlignment="1">
      <alignment horizontal="right" vertical="center"/>
    </xf>
    <xf numFmtId="0" fontId="8" fillId="0" borderId="23" xfId="44" applyFont="1" applyBorder="1" applyAlignment="1">
      <alignment horizontal="left" vertical="top" wrapText="1"/>
    </xf>
    <xf numFmtId="0" fontId="0" fillId="0" borderId="47" xfId="0" applyBorder="1">
      <alignment vertical="center"/>
    </xf>
    <xf numFmtId="0" fontId="0" fillId="0" borderId="48" xfId="0" applyBorder="1">
      <alignment vertical="center"/>
    </xf>
    <xf numFmtId="0" fontId="8" fillId="0" borderId="75" xfId="44" applyFont="1" applyBorder="1" applyAlignment="1">
      <alignment horizontal="left" vertical="top" wrapText="1"/>
    </xf>
    <xf numFmtId="0" fontId="20" fillId="0" borderId="76" xfId="0" applyFont="1" applyBorder="1" applyAlignment="1">
      <alignment vertical="center"/>
    </xf>
    <xf numFmtId="0" fontId="20" fillId="0" borderId="77" xfId="0" applyFont="1" applyBorder="1" applyAlignment="1">
      <alignment vertical="center"/>
    </xf>
    <xf numFmtId="0" fontId="8" fillId="29" borderId="23" xfId="44" applyFont="1" applyFill="1" applyBorder="1" applyAlignment="1">
      <alignment horizontal="center" vertical="top"/>
    </xf>
    <xf numFmtId="0" fontId="8" fillId="29" borderId="48" xfId="44" applyFont="1" applyFill="1" applyBorder="1" applyAlignment="1">
      <alignment horizontal="center" vertical="top"/>
    </xf>
    <xf numFmtId="0" fontId="20" fillId="0" borderId="23" xfId="0" applyFont="1" applyBorder="1" applyAlignment="1">
      <alignment horizontal="right" vertical="center"/>
    </xf>
    <xf numFmtId="0" fontId="20" fillId="0" borderId="48" xfId="0" applyFont="1" applyBorder="1" applyAlignment="1">
      <alignment horizontal="right" vertical="center"/>
    </xf>
    <xf numFmtId="0" fontId="8" fillId="29" borderId="48" xfId="44" applyFont="1" applyFill="1" applyBorder="1" applyAlignment="1">
      <alignment horizontal="center" vertical="center"/>
    </xf>
    <xf numFmtId="0" fontId="20" fillId="0" borderId="23" xfId="44" applyFont="1" applyBorder="1" applyAlignment="1">
      <alignment horizontal="right" vertical="center"/>
    </xf>
    <xf numFmtId="0" fontId="20" fillId="0" borderId="47" xfId="44" applyFont="1" applyBorder="1" applyAlignment="1">
      <alignment horizontal="right" vertical="center"/>
    </xf>
    <xf numFmtId="0" fontId="20" fillId="0" borderId="48" xfId="44" applyFont="1" applyBorder="1" applyAlignment="1">
      <alignment horizontal="right" vertical="center"/>
    </xf>
    <xf numFmtId="0" fontId="20" fillId="0" borderId="13" xfId="44" applyFont="1" applyBorder="1" applyAlignment="1">
      <alignment horizontal="left" vertical="center"/>
    </xf>
    <xf numFmtId="0" fontId="20" fillId="0" borderId="29" xfId="0" applyFont="1" applyBorder="1" applyAlignment="1">
      <alignment horizontal="left" vertical="center"/>
    </xf>
    <xf numFmtId="0" fontId="20" fillId="0" borderId="11" xfId="0" applyFont="1" applyBorder="1" applyAlignment="1">
      <alignment horizontal="left" vertical="center"/>
    </xf>
    <xf numFmtId="0" fontId="20" fillId="0" borderId="35" xfId="0" applyFont="1" applyBorder="1" applyAlignment="1">
      <alignment horizontal="right" wrapText="1"/>
    </xf>
    <xf numFmtId="0" fontId="20" fillId="0" borderId="36" xfId="0" applyFont="1" applyBorder="1" applyAlignment="1">
      <alignment horizontal="right" wrapText="1"/>
    </xf>
    <xf numFmtId="0" fontId="20" fillId="0" borderId="49" xfId="0" applyFont="1" applyBorder="1" applyAlignment="1">
      <alignment horizontal="right" wrapText="1"/>
    </xf>
    <xf numFmtId="0" fontId="51" fillId="0" borderId="81" xfId="0" applyFont="1" applyBorder="1" applyAlignment="1">
      <alignment horizontal="left" vertical="top" wrapText="1" indent="1"/>
    </xf>
    <xf numFmtId="0" fontId="51" fillId="0" borderId="82" xfId="0" applyFont="1" applyBorder="1" applyAlignment="1">
      <alignment horizontal="left" vertical="top" wrapText="1" indent="1"/>
    </xf>
    <xf numFmtId="0" fontId="51" fillId="0" borderId="83" xfId="0" applyFont="1" applyBorder="1" applyAlignment="1">
      <alignment horizontal="left" vertical="top" wrapText="1" indent="1"/>
    </xf>
    <xf numFmtId="0" fontId="20" fillId="0" borderId="78" xfId="0" applyFont="1" applyBorder="1" applyAlignment="1">
      <alignment horizontal="right" vertical="center"/>
    </xf>
    <xf numFmtId="0" fontId="20" fillId="0" borderId="79" xfId="0" applyFont="1" applyBorder="1" applyAlignment="1">
      <alignment horizontal="right" vertical="center"/>
    </xf>
    <xf numFmtId="0" fontId="20" fillId="0" borderId="80" xfId="0" applyFont="1" applyBorder="1" applyAlignment="1">
      <alignment horizontal="right" vertical="center"/>
    </xf>
    <xf numFmtId="0" fontId="20" fillId="0" borderId="23" xfId="0" applyFont="1" applyBorder="1" applyAlignment="1">
      <alignment horizontal="right" vertical="center" wrapText="1"/>
    </xf>
    <xf numFmtId="0" fontId="20" fillId="0" borderId="47" xfId="0" applyFont="1" applyBorder="1" applyAlignment="1">
      <alignment horizontal="right" vertical="center" wrapText="1"/>
    </xf>
    <xf numFmtId="0" fontId="20" fillId="0" borderId="48" xfId="0" applyFont="1" applyBorder="1" applyAlignment="1">
      <alignment horizontal="right" vertical="center" wrapText="1"/>
    </xf>
    <xf numFmtId="0" fontId="20" fillId="29" borderId="11" xfId="0" applyFont="1" applyFill="1" applyBorder="1" applyAlignment="1">
      <alignment horizontal="center" vertical="center"/>
    </xf>
    <xf numFmtId="0" fontId="6" fillId="0" borderId="35" xfId="44" applyFont="1" applyFill="1" applyBorder="1" applyAlignment="1">
      <alignment horizontal="right" vertical="center" wrapText="1"/>
    </xf>
    <xf numFmtId="0" fontId="6" fillId="0" borderId="36" xfId="44" applyFont="1" applyFill="1" applyBorder="1" applyAlignment="1">
      <alignment horizontal="right" vertical="center" wrapText="1"/>
    </xf>
    <xf numFmtId="0" fontId="6" fillId="0" borderId="49" xfId="44" applyFont="1" applyFill="1" applyBorder="1" applyAlignment="1">
      <alignment horizontal="right" vertical="center" wrapText="1"/>
    </xf>
    <xf numFmtId="0" fontId="6" fillId="0" borderId="13" xfId="44" applyFont="1" applyFill="1" applyBorder="1" applyAlignment="1">
      <alignment horizontal="right" vertical="center" wrapText="1"/>
    </xf>
    <xf numFmtId="0" fontId="6" fillId="0" borderId="29" xfId="44" applyFont="1" applyFill="1" applyBorder="1" applyAlignment="1">
      <alignment horizontal="right" vertical="center" wrapText="1"/>
    </xf>
    <xf numFmtId="0" fontId="6" fillId="0" borderId="11" xfId="44" applyFont="1" applyFill="1" applyBorder="1" applyAlignment="1">
      <alignment horizontal="right" vertical="center" wrapText="1"/>
    </xf>
    <xf numFmtId="0" fontId="8" fillId="0" borderId="23" xfId="0" applyNumberFormat="1" applyFont="1" applyBorder="1" applyAlignment="1">
      <alignment horizontal="right" vertical="center"/>
    </xf>
    <xf numFmtId="0" fontId="8" fillId="0" borderId="47" xfId="0" applyNumberFormat="1" applyFont="1" applyBorder="1" applyAlignment="1">
      <alignment horizontal="right" vertical="center"/>
    </xf>
    <xf numFmtId="0" fontId="6" fillId="0" borderId="47" xfId="0" applyNumberFormat="1" applyFont="1" applyBorder="1" applyAlignment="1">
      <alignment horizontal="center" vertical="center"/>
    </xf>
    <xf numFmtId="0" fontId="6" fillId="0" borderId="48" xfId="0" applyNumberFormat="1" applyFont="1" applyBorder="1" applyAlignment="1">
      <alignment horizontal="center" vertical="center"/>
    </xf>
    <xf numFmtId="0" fontId="6" fillId="0" borderId="23" xfId="44" applyFont="1" applyFill="1" applyBorder="1" applyAlignment="1">
      <alignment horizontal="right" vertical="center" wrapText="1"/>
    </xf>
    <xf numFmtId="0" fontId="6" fillId="0" borderId="47" xfId="44" applyFont="1" applyFill="1" applyBorder="1" applyAlignment="1">
      <alignment horizontal="right" vertical="center" wrapText="1"/>
    </xf>
    <xf numFmtId="0" fontId="0" fillId="0" borderId="47" xfId="0" applyFill="1" applyBorder="1" applyAlignment="1">
      <alignment horizontal="left" vertical="center"/>
    </xf>
    <xf numFmtId="0" fontId="0" fillId="0" borderId="48" xfId="0" applyFill="1" applyBorder="1" applyAlignment="1">
      <alignment horizontal="left" vertical="center"/>
    </xf>
    <xf numFmtId="0" fontId="6" fillId="29" borderId="23" xfId="44" applyFont="1" applyFill="1" applyBorder="1" applyAlignment="1">
      <alignment horizontal="center" vertical="center"/>
    </xf>
    <xf numFmtId="0" fontId="6" fillId="29" borderId="48" xfId="44" applyFont="1" applyFill="1" applyBorder="1" applyAlignment="1">
      <alignment horizontal="center" vertical="center"/>
    </xf>
    <xf numFmtId="0" fontId="2" fillId="0" borderId="23"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6" fillId="29" borderId="23" xfId="44" applyFont="1" applyFill="1" applyBorder="1" applyAlignment="1">
      <alignment horizontal="left" vertical="center"/>
    </xf>
    <xf numFmtId="0" fontId="0" fillId="29" borderId="48" xfId="0" applyFill="1" applyBorder="1" applyAlignment="1">
      <alignment vertical="center"/>
    </xf>
    <xf numFmtId="176" fontId="19" fillId="0" borderId="47" xfId="0" applyNumberFormat="1" applyFont="1" applyBorder="1" applyAlignment="1">
      <alignment horizontal="center" vertical="center"/>
    </xf>
    <xf numFmtId="0" fontId="8" fillId="0" borderId="47" xfId="44" applyFont="1" applyBorder="1" applyAlignment="1">
      <alignment horizontal="left" vertical="center"/>
    </xf>
    <xf numFmtId="0" fontId="16" fillId="30" borderId="23" xfId="44" applyFont="1" applyFill="1" applyBorder="1" applyAlignment="1">
      <alignment horizontal="center" vertical="center" wrapText="1"/>
    </xf>
    <xf numFmtId="0" fontId="0" fillId="0" borderId="47" xfId="0" applyBorder="1" applyAlignment="1">
      <alignment vertical="center"/>
    </xf>
    <xf numFmtId="0" fontId="0" fillId="0" borderId="48" xfId="0" applyBorder="1" applyAlignment="1">
      <alignment vertical="center"/>
    </xf>
    <xf numFmtId="0" fontId="0" fillId="0" borderId="23" xfId="0" applyFill="1" applyBorder="1" applyAlignment="1">
      <alignment horizontal="center" vertical="center"/>
    </xf>
    <xf numFmtId="0" fontId="0" fillId="0" borderId="47" xfId="0" applyFill="1" applyBorder="1" applyAlignment="1">
      <alignment horizontal="center" vertical="center"/>
    </xf>
    <xf numFmtId="0" fontId="0" fillId="0" borderId="48" xfId="0" applyFill="1" applyBorder="1" applyAlignment="1">
      <alignment horizontal="center" vertical="center"/>
    </xf>
    <xf numFmtId="0" fontId="0" fillId="0" borderId="23"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177" fontId="53" fillId="0" borderId="47" xfId="0" applyNumberFormat="1" applyFont="1" applyFill="1" applyBorder="1" applyAlignment="1">
      <alignment horizontal="center" vertical="center"/>
    </xf>
    <xf numFmtId="177" fontId="53" fillId="0" borderId="48" xfId="0" applyNumberFormat="1" applyFont="1" applyFill="1" applyBorder="1" applyAlignment="1">
      <alignment horizontal="center" vertical="center"/>
    </xf>
    <xf numFmtId="0" fontId="6" fillId="31" borderId="88" xfId="44" applyFont="1" applyFill="1" applyBorder="1" applyAlignment="1">
      <alignment horizontal="center" vertical="center" wrapText="1"/>
    </xf>
    <xf numFmtId="0" fontId="6" fillId="31" borderId="89" xfId="44" applyFont="1" applyFill="1" applyBorder="1" applyAlignment="1">
      <alignment horizontal="center" vertical="center" wrapText="1"/>
    </xf>
    <xf numFmtId="0" fontId="6" fillId="31" borderId="90" xfId="44" applyFont="1" applyFill="1" applyBorder="1" applyAlignment="1">
      <alignment horizontal="center" vertical="center" wrapText="1"/>
    </xf>
    <xf numFmtId="0" fontId="2" fillId="0" borderId="47" xfId="0" applyFont="1" applyBorder="1" applyAlignment="1" applyProtection="1">
      <alignment horizontal="left" vertical="center" wrapText="1"/>
      <protection locked="0"/>
    </xf>
    <xf numFmtId="0" fontId="2" fillId="0" borderId="48" xfId="0" applyFont="1" applyBorder="1" applyAlignment="1" applyProtection="1">
      <alignment horizontal="left" vertical="center" wrapText="1"/>
      <protection locked="0"/>
    </xf>
    <xf numFmtId="0" fontId="18" fillId="31" borderId="23" xfId="0" applyFont="1" applyFill="1" applyBorder="1" applyAlignment="1">
      <alignment horizontal="left" vertical="center" wrapText="1"/>
    </xf>
    <xf numFmtId="0" fontId="18" fillId="31" borderId="47" xfId="0" applyFont="1" applyFill="1" applyBorder="1" applyAlignment="1">
      <alignment horizontal="left" vertical="center"/>
    </xf>
    <xf numFmtId="0" fontId="18" fillId="31" borderId="48" xfId="0" applyFont="1" applyFill="1" applyBorder="1" applyAlignment="1">
      <alignment horizontal="left" vertical="center"/>
    </xf>
    <xf numFmtId="14" fontId="0" fillId="0" borderId="23" xfId="0" applyNumberFormat="1" applyBorder="1" applyAlignment="1">
      <alignment horizontal="center" vertical="center"/>
    </xf>
    <xf numFmtId="0" fontId="44" fillId="0" borderId="0" xfId="0" applyFont="1" applyAlignment="1">
      <alignment horizontal="center" vertical="center"/>
    </xf>
    <xf numFmtId="0" fontId="8" fillId="31" borderId="84" xfId="44" applyFont="1" applyFill="1" applyBorder="1" applyAlignment="1">
      <alignment horizontal="center" vertical="center"/>
    </xf>
    <xf numFmtId="0" fontId="8" fillId="31" borderId="85" xfId="44" applyFont="1" applyFill="1" applyBorder="1" applyAlignment="1">
      <alignment horizontal="center" vertical="center"/>
    </xf>
    <xf numFmtId="0" fontId="8" fillId="31" borderId="86" xfId="44" applyFont="1" applyFill="1" applyBorder="1" applyAlignment="1">
      <alignment horizontal="center" vertical="center"/>
    </xf>
    <xf numFmtId="0" fontId="8" fillId="31" borderId="88" xfId="44" applyFont="1" applyFill="1" applyBorder="1" applyAlignment="1">
      <alignment horizontal="center" vertical="center"/>
    </xf>
    <xf numFmtId="0" fontId="8" fillId="31" borderId="89" xfId="44" applyFont="1" applyFill="1" applyBorder="1" applyAlignment="1">
      <alignment horizontal="center" vertical="center"/>
    </xf>
    <xf numFmtId="0" fontId="8" fillId="31" borderId="90" xfId="44" applyFont="1" applyFill="1" applyBorder="1" applyAlignment="1">
      <alignment horizontal="center" vertical="center"/>
    </xf>
    <xf numFmtId="0" fontId="0" fillId="0" borderId="0" xfId="0" applyFill="1"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0" xfId="0" applyBorder="1" applyAlignment="1" applyProtection="1">
      <alignment horizontal="left" vertical="center"/>
      <protection locked="0"/>
    </xf>
    <xf numFmtId="49" fontId="0" fillId="0" borderId="47" xfId="0" applyNumberFormat="1"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49" fontId="2" fillId="0" borderId="47" xfId="0" applyNumberFormat="1" applyFont="1" applyBorder="1" applyAlignment="1" applyProtection="1">
      <alignment horizontal="left" vertical="center" wrapText="1"/>
      <protection locked="0"/>
    </xf>
    <xf numFmtId="0" fontId="30" fillId="0" borderId="47" xfId="0" applyFont="1" applyBorder="1" applyAlignment="1" applyProtection="1">
      <alignment horizontal="left" vertical="center" wrapText="1"/>
      <protection locked="0"/>
    </xf>
    <xf numFmtId="0" fontId="30" fillId="0" borderId="48" xfId="0" applyFont="1" applyBorder="1" applyAlignment="1" applyProtection="1">
      <alignment horizontal="left" vertical="center" wrapText="1"/>
      <protection locked="0"/>
    </xf>
    <xf numFmtId="49" fontId="0" fillId="0" borderId="36" xfId="0" applyNumberFormat="1" applyBorder="1" applyAlignment="1" applyProtection="1">
      <alignment horizontal="left" vertical="center" wrapText="1"/>
      <protection locked="0"/>
    </xf>
    <xf numFmtId="49" fontId="0" fillId="0" borderId="29" xfId="0" applyNumberFormat="1" applyBorder="1" applyAlignment="1" applyProtection="1">
      <alignment horizontal="left" vertical="center" wrapText="1"/>
      <protection locked="0"/>
    </xf>
    <xf numFmtId="49" fontId="0" fillId="0" borderId="47" xfId="0" applyNumberFormat="1" applyBorder="1" applyAlignment="1" applyProtection="1">
      <alignment horizontal="left" vertical="center"/>
      <protection locked="0"/>
    </xf>
    <xf numFmtId="49" fontId="0" fillId="0" borderId="48" xfId="0" applyNumberFormat="1" applyBorder="1" applyAlignment="1" applyProtection="1">
      <alignment horizontal="left" vertical="center"/>
      <protection locked="0"/>
    </xf>
    <xf numFmtId="0" fontId="48" fillId="0" borderId="0" xfId="0" applyFont="1" applyAlignment="1">
      <alignment horizontal="righ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cellStyle name="標準_●（医療者用）静岡県西部_脳卒中地域" xfId="41"/>
    <cellStyle name="標準_●(患者様用)静岡県西部_脳卒中地域パ" xfId="42"/>
    <cellStyle name="標準_080304地域連携パス変更" xfId="43"/>
    <cellStyle name="標準_紹介状（臨床情報提供用紙）案" xfId="44"/>
    <cellStyle name="良い" xfId="45" builtinId="26" customBuiltin="1"/>
  </cellStyles>
  <dxfs count="115">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39994506668294322"/>
        </patternFill>
      </fill>
    </dxf>
    <dxf>
      <fill>
        <patternFill>
          <bgColor theme="0"/>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0"/>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ont>
        <color theme="0"/>
      </font>
    </dxf>
  </dxfs>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K$18" lockText="1" noThreeD="1"/>
</file>

<file path=xl/ctrlProps/ctrlProp100.xml><?xml version="1.0" encoding="utf-8"?>
<formControlPr xmlns="http://schemas.microsoft.com/office/spreadsheetml/2009/9/main" objectType="CheckBox" fmlaLink="$H$84" lockText="1" noThreeD="1"/>
</file>

<file path=xl/ctrlProps/ctrlProp101.xml><?xml version="1.0" encoding="utf-8"?>
<formControlPr xmlns="http://schemas.microsoft.com/office/spreadsheetml/2009/9/main" objectType="CheckBox" fmlaLink="$F$86" lockText="1" noThreeD="1"/>
</file>

<file path=xl/ctrlProps/ctrlProp102.xml><?xml version="1.0" encoding="utf-8"?>
<formControlPr xmlns="http://schemas.microsoft.com/office/spreadsheetml/2009/9/main" objectType="CheckBox" fmlaLink="$G$86" lockText="1" noThreeD="1"/>
</file>

<file path=xl/ctrlProps/ctrlProp103.xml><?xml version="1.0" encoding="utf-8"?>
<formControlPr xmlns="http://schemas.microsoft.com/office/spreadsheetml/2009/9/main" objectType="Radio" firstButton="1" fmlaLink="$F$82"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CheckBox" fmlaLink="$J$20" lockText="1" noThreeD="1"/>
</file>

<file path=xl/ctrlProps/ctrlProp106.xml><?xml version="1.0" encoding="utf-8"?>
<formControlPr xmlns="http://schemas.microsoft.com/office/spreadsheetml/2009/9/main" objectType="Radio" firstButton="1" fmlaLink="$F$24"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L$18"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fmlaLink="$F$40"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M$18"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F$7"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CheckBox" fmlaLink="$F$26" lockText="1" noThreeD="1"/>
</file>

<file path=xl/ctrlProps/ctrlProp129.xml><?xml version="1.0" encoding="utf-8"?>
<formControlPr xmlns="http://schemas.microsoft.com/office/spreadsheetml/2009/9/main" objectType="CheckBox" fmlaLink="$G$26" lockText="1" noThreeD="1"/>
</file>

<file path=xl/ctrlProps/ctrlProp13.xml><?xml version="1.0" encoding="utf-8"?>
<formControlPr xmlns="http://schemas.microsoft.com/office/spreadsheetml/2009/9/main" objectType="CheckBox" fmlaLink="$N$18" lockText="1" noThreeD="1"/>
</file>

<file path=xl/ctrlProps/ctrlProp130.xml><?xml version="1.0" encoding="utf-8"?>
<formControlPr xmlns="http://schemas.microsoft.com/office/spreadsheetml/2009/9/main" objectType="CheckBox" fmlaLink="$H$26" lockText="1" noThreeD="1"/>
</file>

<file path=xl/ctrlProps/ctrlProp131.xml><?xml version="1.0" encoding="utf-8"?>
<formControlPr xmlns="http://schemas.microsoft.com/office/spreadsheetml/2009/9/main" objectType="CheckBox" fmlaLink="$I$26" lockText="1" noThreeD="1"/>
</file>

<file path=xl/ctrlProps/ctrlProp132.xml><?xml version="1.0" encoding="utf-8"?>
<formControlPr xmlns="http://schemas.microsoft.com/office/spreadsheetml/2009/9/main" objectType="CheckBox" fmlaLink="$F$31" lockText="1" noThreeD="1"/>
</file>

<file path=xl/ctrlProps/ctrlProp133.xml><?xml version="1.0" encoding="utf-8"?>
<formControlPr xmlns="http://schemas.microsoft.com/office/spreadsheetml/2009/9/main" objectType="CheckBox" fmlaLink="$G$31" lockText="1" noThreeD="1"/>
</file>

<file path=xl/ctrlProps/ctrlProp134.xml><?xml version="1.0" encoding="utf-8"?>
<formControlPr xmlns="http://schemas.microsoft.com/office/spreadsheetml/2009/9/main" objectType="CheckBox" fmlaLink="$F$28" lockText="1" noThreeD="1"/>
</file>

<file path=xl/ctrlProps/ctrlProp135.xml><?xml version="1.0" encoding="utf-8"?>
<formControlPr xmlns="http://schemas.microsoft.com/office/spreadsheetml/2009/9/main" objectType="CheckBox" fmlaLink="$G$28" lockText="1" noThreeD="1"/>
</file>

<file path=xl/ctrlProps/ctrlProp136.xml><?xml version="1.0" encoding="utf-8"?>
<formControlPr xmlns="http://schemas.microsoft.com/office/spreadsheetml/2009/9/main" objectType="CheckBox" fmlaLink="$F$29" lockText="1" noThreeD="1"/>
</file>

<file path=xl/ctrlProps/ctrlProp137.xml><?xml version="1.0" encoding="utf-8"?>
<formControlPr xmlns="http://schemas.microsoft.com/office/spreadsheetml/2009/9/main" objectType="CheckBox" fmlaLink="$G$29" lockText="1" noThreeD="1"/>
</file>

<file path=xl/ctrlProps/ctrlProp138.xml><?xml version="1.0" encoding="utf-8"?>
<formControlPr xmlns="http://schemas.microsoft.com/office/spreadsheetml/2009/9/main" objectType="CheckBox" fmlaLink="$H$29" lockText="1" noThreeD="1"/>
</file>

<file path=xl/ctrlProps/ctrlProp139.xml><?xml version="1.0" encoding="utf-8"?>
<formControlPr xmlns="http://schemas.microsoft.com/office/spreadsheetml/2009/9/main" objectType="CheckBox" fmlaLink="$I$29" lockText="1" noThreeD="1"/>
</file>

<file path=xl/ctrlProps/ctrlProp14.xml><?xml version="1.0" encoding="utf-8"?>
<formControlPr xmlns="http://schemas.microsoft.com/office/spreadsheetml/2009/9/main" objectType="CheckBox" fmlaLink="$O$18" lockText="1" noThreeD="1"/>
</file>

<file path=xl/ctrlProps/ctrlProp140.xml><?xml version="1.0" encoding="utf-8"?>
<formControlPr xmlns="http://schemas.microsoft.com/office/spreadsheetml/2009/9/main" objectType="CheckBox" fmlaLink="$J$29" lockText="1" noThreeD="1"/>
</file>

<file path=xl/ctrlProps/ctrlProp141.xml><?xml version="1.0" encoding="utf-8"?>
<formControlPr xmlns="http://schemas.microsoft.com/office/spreadsheetml/2009/9/main" objectType="CheckBox" fmlaLink="$K$29" lockText="1" noThreeD="1"/>
</file>

<file path=xl/ctrlProps/ctrlProp142.xml><?xml version="1.0" encoding="utf-8"?>
<formControlPr xmlns="http://schemas.microsoft.com/office/spreadsheetml/2009/9/main" objectType="CheckBox" fmlaLink="$L$29" lockText="1" noThreeD="1"/>
</file>

<file path=xl/ctrlProps/ctrlProp143.xml><?xml version="1.0" encoding="utf-8"?>
<formControlPr xmlns="http://schemas.microsoft.com/office/spreadsheetml/2009/9/main" objectType="CheckBox" fmlaLink="$F$46" lockText="1" noThreeD="1"/>
</file>

<file path=xl/ctrlProps/ctrlProp144.xml><?xml version="1.0" encoding="utf-8"?>
<formControlPr xmlns="http://schemas.microsoft.com/office/spreadsheetml/2009/9/main" objectType="CheckBox" fmlaLink="$G$46" lockText="1" noThreeD="1"/>
</file>

<file path=xl/ctrlProps/ctrlProp145.xml><?xml version="1.0" encoding="utf-8"?>
<formControlPr xmlns="http://schemas.microsoft.com/office/spreadsheetml/2009/9/main" objectType="CheckBox" fmlaLink="$H$46" lockText="1" noThreeD="1"/>
</file>

<file path=xl/ctrlProps/ctrlProp146.xml><?xml version="1.0" encoding="utf-8"?>
<formControlPr xmlns="http://schemas.microsoft.com/office/spreadsheetml/2009/9/main" objectType="CheckBox" fmlaLink="$I$46" lockText="1" noThreeD="1"/>
</file>

<file path=xl/ctrlProps/ctrlProp147.xml><?xml version="1.0" encoding="utf-8"?>
<formControlPr xmlns="http://schemas.microsoft.com/office/spreadsheetml/2009/9/main" objectType="CheckBox" fmlaLink="$J$46" lockText="1" noThreeD="1"/>
</file>

<file path=xl/ctrlProps/ctrlProp148.xml><?xml version="1.0" encoding="utf-8"?>
<formControlPr xmlns="http://schemas.microsoft.com/office/spreadsheetml/2009/9/main" objectType="CheckBox" fmlaLink="$F$47" lockText="1" noThreeD="1"/>
</file>

<file path=xl/ctrlProps/ctrlProp149.xml><?xml version="1.0" encoding="utf-8"?>
<formControlPr xmlns="http://schemas.microsoft.com/office/spreadsheetml/2009/9/main" objectType="CheckBox" fmlaLink="$G$47"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CheckBox" fmlaLink="$F$48" lockText="1" noThreeD="1"/>
</file>

<file path=xl/ctrlProps/ctrlProp151.xml><?xml version="1.0" encoding="utf-8"?>
<formControlPr xmlns="http://schemas.microsoft.com/office/spreadsheetml/2009/9/main" objectType="CheckBox" fmlaLink="$H$48" lockText="1" noThreeD="1"/>
</file>

<file path=xl/ctrlProps/ctrlProp152.xml><?xml version="1.0" encoding="utf-8"?>
<formControlPr xmlns="http://schemas.microsoft.com/office/spreadsheetml/2009/9/main" objectType="CheckBox" fmlaLink="$I$48" lockText="1" noThreeD="1"/>
</file>

<file path=xl/ctrlProps/ctrlProp153.xml><?xml version="1.0" encoding="utf-8"?>
<formControlPr xmlns="http://schemas.microsoft.com/office/spreadsheetml/2009/9/main" objectType="CheckBox" fmlaLink="$J$48" lockText="1" noThreeD="1"/>
</file>

<file path=xl/ctrlProps/ctrlProp154.xml><?xml version="1.0" encoding="utf-8"?>
<formControlPr xmlns="http://schemas.microsoft.com/office/spreadsheetml/2009/9/main" objectType="CheckBox" fmlaLink="$K$48" lockText="1" noThreeD="1"/>
</file>

<file path=xl/ctrlProps/ctrlProp155.xml><?xml version="1.0" encoding="utf-8"?>
<formControlPr xmlns="http://schemas.microsoft.com/office/spreadsheetml/2009/9/main" objectType="CheckBox" fmlaLink="$L$48" lockText="1" noThreeD="1"/>
</file>

<file path=xl/ctrlProps/ctrlProp156.xml><?xml version="1.0" encoding="utf-8"?>
<formControlPr xmlns="http://schemas.microsoft.com/office/spreadsheetml/2009/9/main" objectType="CheckBox" fmlaLink="$M$48" lockText="1" noThreeD="1"/>
</file>

<file path=xl/ctrlProps/ctrlProp157.xml><?xml version="1.0" encoding="utf-8"?>
<formControlPr xmlns="http://schemas.microsoft.com/office/spreadsheetml/2009/9/main" objectType="CheckBox" fmlaLink="$F$49" lockText="1" noThreeD="1"/>
</file>

<file path=xl/ctrlProps/ctrlProp158.xml><?xml version="1.0" encoding="utf-8"?>
<formControlPr xmlns="http://schemas.microsoft.com/office/spreadsheetml/2009/9/main" objectType="CheckBox" fmlaLink="$G$49" lockText="1" noThreeD="1"/>
</file>

<file path=xl/ctrlProps/ctrlProp159.xml><?xml version="1.0" encoding="utf-8"?>
<formControlPr xmlns="http://schemas.microsoft.com/office/spreadsheetml/2009/9/main" objectType="CheckBox" fmlaLink="$F$50" lockText="1" noThreeD="1"/>
</file>

<file path=xl/ctrlProps/ctrlProp16.xml><?xml version="1.0" encoding="utf-8"?>
<formControlPr xmlns="http://schemas.microsoft.com/office/spreadsheetml/2009/9/main" objectType="CheckBox" fmlaLink="$F$20" lockText="1" noThreeD="1"/>
</file>

<file path=xl/ctrlProps/ctrlProp160.xml><?xml version="1.0" encoding="utf-8"?>
<formControlPr xmlns="http://schemas.microsoft.com/office/spreadsheetml/2009/9/main" objectType="CheckBox" fmlaLink="$G$50" lockText="1" noThreeD="1"/>
</file>

<file path=xl/ctrlProps/ctrlProp161.xml><?xml version="1.0" encoding="utf-8"?>
<formControlPr xmlns="http://schemas.microsoft.com/office/spreadsheetml/2009/9/main" objectType="CheckBox" fmlaLink="$F$52" lockText="1" noThreeD="1"/>
</file>

<file path=xl/ctrlProps/ctrlProp162.xml><?xml version="1.0" encoding="utf-8"?>
<formControlPr xmlns="http://schemas.microsoft.com/office/spreadsheetml/2009/9/main" objectType="CheckBox" fmlaLink="$G$52" lockText="1" noThreeD="1"/>
</file>

<file path=xl/ctrlProps/ctrlProp163.xml><?xml version="1.0" encoding="utf-8"?>
<formControlPr xmlns="http://schemas.microsoft.com/office/spreadsheetml/2009/9/main" objectType="CheckBox" fmlaLink="$F$54" lockText="1" noThreeD="1"/>
</file>

<file path=xl/ctrlProps/ctrlProp164.xml><?xml version="1.0" encoding="utf-8"?>
<formControlPr xmlns="http://schemas.microsoft.com/office/spreadsheetml/2009/9/main" objectType="CheckBox" fmlaLink="$G$54" lockText="1" noThreeD="1"/>
</file>

<file path=xl/ctrlProps/ctrlProp165.xml><?xml version="1.0" encoding="utf-8"?>
<formControlPr xmlns="http://schemas.microsoft.com/office/spreadsheetml/2009/9/main" objectType="CheckBox" fmlaLink="$F$55" lockText="1" noThreeD="1"/>
</file>

<file path=xl/ctrlProps/ctrlProp166.xml><?xml version="1.0" encoding="utf-8"?>
<formControlPr xmlns="http://schemas.microsoft.com/office/spreadsheetml/2009/9/main" objectType="CheckBox" fmlaLink="$G$55" lockText="1" noThreeD="1"/>
</file>

<file path=xl/ctrlProps/ctrlProp167.xml><?xml version="1.0" encoding="utf-8"?>
<formControlPr xmlns="http://schemas.microsoft.com/office/spreadsheetml/2009/9/main" objectType="CheckBox" fmlaLink="$H$55" lockText="1" noThreeD="1"/>
</file>

<file path=xl/ctrlProps/ctrlProp168.xml><?xml version="1.0" encoding="utf-8"?>
<formControlPr xmlns="http://schemas.microsoft.com/office/spreadsheetml/2009/9/main" objectType="CheckBox" fmlaLink="$I$55" lockText="1" noThreeD="1"/>
</file>

<file path=xl/ctrlProps/ctrlProp169.xml><?xml version="1.0" encoding="utf-8"?>
<formControlPr xmlns="http://schemas.microsoft.com/office/spreadsheetml/2009/9/main" objectType="CheckBox" fmlaLink="$J$55" lockText="1" noThreeD="1"/>
</file>

<file path=xl/ctrlProps/ctrlProp17.xml><?xml version="1.0" encoding="utf-8"?>
<formControlPr xmlns="http://schemas.microsoft.com/office/spreadsheetml/2009/9/main" objectType="CheckBox" fmlaLink="$G$20" lockText="1" noThreeD="1"/>
</file>

<file path=xl/ctrlProps/ctrlProp170.xml><?xml version="1.0" encoding="utf-8"?>
<formControlPr xmlns="http://schemas.microsoft.com/office/spreadsheetml/2009/9/main" objectType="CheckBox" fmlaLink="$K$55" lockText="1" noThreeD="1"/>
</file>

<file path=xl/ctrlProps/ctrlProp171.xml><?xml version="1.0" encoding="utf-8"?>
<formControlPr xmlns="http://schemas.microsoft.com/office/spreadsheetml/2009/9/main" objectType="CheckBox" fmlaLink="$L$55" lockText="1" noThreeD="1"/>
</file>

<file path=xl/ctrlProps/ctrlProp172.xml><?xml version="1.0" encoding="utf-8"?>
<formControlPr xmlns="http://schemas.microsoft.com/office/spreadsheetml/2009/9/main" objectType="Radio" firstButton="1" fmlaLink="$F$16"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firstButton="1" fmlaLink="$F$75"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CheckBox" fmlaLink="$H$20"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CheckBox" fmlaLink="$G$48" lockText="1" noThreeD="1"/>
</file>

<file path=xl/ctrlProps/ctrlProp185.xml><?xml version="1.0" encoding="utf-8"?>
<formControlPr xmlns="http://schemas.microsoft.com/office/spreadsheetml/2009/9/main" objectType="CheckBox" fmlaLink="$L$76"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fmlaLink="$I$20"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Radio" firstButton="1" fmlaLink="$F$67"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CheckBox" fmlaLink="$S$22" lockText="1" noThreeD="1"/>
</file>

<file path=xl/ctrlProps/ctrlProp195.xml><?xml version="1.0" encoding="utf-8"?>
<formControlPr xmlns="http://schemas.microsoft.com/office/spreadsheetml/2009/9/main" objectType="CheckBox" fmlaLink="$K$20"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fmlaLink="$F$17" lockText="1" noThreeD="1"/>
</file>

<file path=xl/ctrlProps/ctrlProp20.xml><?xml version="1.0" encoding="utf-8"?>
<formControlPr xmlns="http://schemas.microsoft.com/office/spreadsheetml/2009/9/main" objectType="CheckBox" fmlaLink="$F$22"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G$22"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H$22"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I$22"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J$22"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K$22"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L$22"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M$22"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O$22"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N$22"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checked="Checked"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P$22" lockText="1" noThreeD="1"/>
</file>

<file path=xl/ctrlProps/ctrlProp300.xml><?xml version="1.0" encoding="utf-8"?>
<formControlPr xmlns="http://schemas.microsoft.com/office/spreadsheetml/2009/9/main" objectType="CheckBox" checked="Checked"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checked="Checked" lockText="1" noThreeD="1"/>
</file>

<file path=xl/ctrlProps/ctrlProp308.xml><?xml version="1.0" encoding="utf-8"?>
<formControlPr xmlns="http://schemas.microsoft.com/office/spreadsheetml/2009/9/main" objectType="CheckBox" checked="Checked"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Q$22"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checked="Checked"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R$22" lockText="1" noThreeD="1"/>
</file>

<file path=xl/ctrlProps/ctrlProp320.xml><?xml version="1.0" encoding="utf-8"?>
<formControlPr xmlns="http://schemas.microsoft.com/office/spreadsheetml/2009/9/main" objectType="CheckBox" checked="Checked"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checked="Checked" lockText="1" noThreeD="1"/>
</file>

<file path=xl/ctrlProps/ctrlProp328.xml><?xml version="1.0" encoding="utf-8"?>
<formControlPr xmlns="http://schemas.microsoft.com/office/spreadsheetml/2009/9/main" objectType="CheckBox" checked="Checked"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checked="Checked" lockText="1" noThreeD="1"/>
</file>

<file path=xl/ctrlProps/ctrlProp334.xml><?xml version="1.0" encoding="utf-8"?>
<formControlPr xmlns="http://schemas.microsoft.com/office/spreadsheetml/2009/9/main" objectType="CheckBox" checked="Checked"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checked="Checked"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checked="Checked"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CheckBox" checked="Checked" lockText="1" noThreeD="1"/>
</file>

<file path=xl/ctrlProps/ctrlProp351.xml><?xml version="1.0" encoding="utf-8"?>
<formControlPr xmlns="http://schemas.microsoft.com/office/spreadsheetml/2009/9/main" objectType="CheckBox" checked="Checked" lockText="1" noThreeD="1"/>
</file>

<file path=xl/ctrlProps/ctrlProp352.xml><?xml version="1.0" encoding="utf-8"?>
<formControlPr xmlns="http://schemas.microsoft.com/office/spreadsheetml/2009/9/main" objectType="CheckBox" checked="Checked"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fmlaLink="'6.入力シート'!$F$32" lockText="1" noThreeD="1"/>
</file>

<file path=xl/ctrlProps/ctrlProp365.xml><?xml version="1.0" encoding="utf-8"?>
<formControlPr xmlns="http://schemas.microsoft.com/office/spreadsheetml/2009/9/main" objectType="CheckBox" fmlaLink="'6.入力シート'!$G$32" lockText="1" noThreeD="1"/>
</file>

<file path=xl/ctrlProps/ctrlProp366.xml><?xml version="1.0" encoding="utf-8"?>
<formControlPr xmlns="http://schemas.microsoft.com/office/spreadsheetml/2009/9/main" objectType="CheckBox" fmlaLink="'6.入力シート'!$F$33" lockText="1" noThreeD="1"/>
</file>

<file path=xl/ctrlProps/ctrlProp367.xml><?xml version="1.0" encoding="utf-8"?>
<formControlPr xmlns="http://schemas.microsoft.com/office/spreadsheetml/2009/9/main" objectType="CheckBox" fmlaLink="'6.入力シート'!$G$33" lockText="1" noThreeD="1"/>
</file>

<file path=xl/ctrlProps/ctrlProp368.xml><?xml version="1.0" encoding="utf-8"?>
<formControlPr xmlns="http://schemas.microsoft.com/office/spreadsheetml/2009/9/main" objectType="CheckBox" fmlaLink="'6.入力シート'!$H$33" lockText="1" noThreeD="1"/>
</file>

<file path=xl/ctrlProps/ctrlProp369.xml><?xml version="1.0" encoding="utf-8"?>
<formControlPr xmlns="http://schemas.microsoft.com/office/spreadsheetml/2009/9/main" objectType="CheckBox" fmlaLink="'6.入力シート'!$I$33" lockText="1"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CheckBox" fmlaLink="'6.入力シート'!$H$32" lockText="1" noThreeD="1"/>
</file>

<file path=xl/ctrlProps/ctrlProp371.xml><?xml version="1.0" encoding="utf-8"?>
<formControlPr xmlns="http://schemas.microsoft.com/office/spreadsheetml/2009/9/main" objectType="CheckBox" fmlaLink="'6.入力シート'!$F$35" lockText="1" noThreeD="1"/>
</file>

<file path=xl/ctrlProps/ctrlProp372.xml><?xml version="1.0" encoding="utf-8"?>
<formControlPr xmlns="http://schemas.microsoft.com/office/spreadsheetml/2009/9/main" objectType="CheckBox" fmlaLink="'6.入力シート'!$G$35" lockText="1" noThreeD="1"/>
</file>

<file path=xl/ctrlProps/ctrlProp373.xml><?xml version="1.0" encoding="utf-8"?>
<formControlPr xmlns="http://schemas.microsoft.com/office/spreadsheetml/2009/9/main" objectType="CheckBox" fmlaLink="'6.入力シート'!$H$35" lockText="1" noThreeD="1"/>
</file>

<file path=xl/ctrlProps/ctrlProp374.xml><?xml version="1.0" encoding="utf-8"?>
<formControlPr xmlns="http://schemas.microsoft.com/office/spreadsheetml/2009/9/main" objectType="CheckBox" fmlaLink="'6.入力シート'!$I$35" lockText="1" noThreeD="1"/>
</file>

<file path=xl/ctrlProps/ctrlProp375.xml><?xml version="1.0" encoding="utf-8"?>
<formControlPr xmlns="http://schemas.microsoft.com/office/spreadsheetml/2009/9/main" objectType="CheckBox" fmlaLink="'6.入力シート'!$I$32" lockText="1" noThreeD="1"/>
</file>

<file path=xl/ctrlProps/ctrlProp376.xml><?xml version="1.0" encoding="utf-8"?>
<formControlPr xmlns="http://schemas.microsoft.com/office/spreadsheetml/2009/9/main" objectType="CheckBox" fmlaLink="'6.入力シート'!$F$37" lockText="1" noThreeD="1"/>
</file>

<file path=xl/ctrlProps/ctrlProp377.xml><?xml version="1.0" encoding="utf-8"?>
<formControlPr xmlns="http://schemas.microsoft.com/office/spreadsheetml/2009/9/main" objectType="CheckBox" fmlaLink="'6.入力シート'!$G$37" lockText="1" noThreeD="1"/>
</file>

<file path=xl/ctrlProps/ctrlProp378.xml><?xml version="1.0" encoding="utf-8"?>
<formControlPr xmlns="http://schemas.microsoft.com/office/spreadsheetml/2009/9/main" objectType="CheckBox" fmlaLink="'6.入力シート'!$H$37" lockText="1" noThreeD="1"/>
</file>

<file path=xl/ctrlProps/ctrlProp379.xml><?xml version="1.0" encoding="utf-8"?>
<formControlPr xmlns="http://schemas.microsoft.com/office/spreadsheetml/2009/9/main" objectType="CheckBox" fmlaLink="'6.入力シート'!$F$38" lockText="1" noThreeD="1"/>
</file>

<file path=xl/ctrlProps/ctrlProp38.xml><?xml version="1.0" encoding="utf-8"?>
<formControlPr xmlns="http://schemas.microsoft.com/office/spreadsheetml/2009/9/main" objectType="Radio" firstButton="1" fmlaLink="$F$43" lockText="1" noThreeD="1"/>
</file>

<file path=xl/ctrlProps/ctrlProp380.xml><?xml version="1.0" encoding="utf-8"?>
<formControlPr xmlns="http://schemas.microsoft.com/office/spreadsheetml/2009/9/main" objectType="CheckBox" fmlaLink="'6.入力シート'!$H$38"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fmlaLink="$T$8" lockText="1" noThreeD="1"/>
</file>

<file path=xl/ctrlProps/ctrlProp387.xml><?xml version="1.0" encoding="utf-8"?>
<formControlPr xmlns="http://schemas.microsoft.com/office/spreadsheetml/2009/9/main" objectType="CheckBox" fmlaLink="$U$8" lockText="1" noThreeD="1"/>
</file>

<file path=xl/ctrlProps/ctrlProp388.xml><?xml version="1.0" encoding="utf-8"?>
<formControlPr xmlns="http://schemas.microsoft.com/office/spreadsheetml/2009/9/main" objectType="CheckBox" fmlaLink="$V$8"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Radio"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F$32"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G$32"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H$32"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fmlaLink="$T$11" lockText="1" noThreeD="1"/>
</file>

<file path=xl/ctrlProps/ctrlProp437.xml><?xml version="1.0" encoding="utf-8"?>
<formControlPr xmlns="http://schemas.microsoft.com/office/spreadsheetml/2009/9/main" objectType="CheckBox" fmlaLink="$U$11" lockText="1" noThreeD="1"/>
</file>

<file path=xl/ctrlProps/ctrlProp438.xml><?xml version="1.0" encoding="utf-8"?>
<formControlPr xmlns="http://schemas.microsoft.com/office/spreadsheetml/2009/9/main" objectType="CheckBox" fmlaLink="$W$11" lockText="1" noThreeD="1"/>
</file>

<file path=xl/ctrlProps/ctrlProp439.xml><?xml version="1.0" encoding="utf-8"?>
<formControlPr xmlns="http://schemas.microsoft.com/office/spreadsheetml/2009/9/main" objectType="CheckBox" fmlaLink="$V$11" lockText="1" noThreeD="1"/>
</file>

<file path=xl/ctrlProps/ctrlProp44.xml><?xml version="1.0" encoding="utf-8"?>
<formControlPr xmlns="http://schemas.microsoft.com/office/spreadsheetml/2009/9/main" objectType="CheckBox" fmlaLink="$I$32"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J$32"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GBox"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F$33"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G$33"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H$33"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F$18" lockText="1" noThreeD="1"/>
</file>

<file path=xl/ctrlProps/ctrlProp50.xml><?xml version="1.0" encoding="utf-8"?>
<formControlPr xmlns="http://schemas.microsoft.com/office/spreadsheetml/2009/9/main" objectType="CheckBox" fmlaLink="$I$33"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fmlaLink="$T$16" lockText="1" noThreeD="1"/>
</file>

<file path=xl/ctrlProps/ctrlProp507.xml><?xml version="1.0" encoding="utf-8"?>
<formControlPr xmlns="http://schemas.microsoft.com/office/spreadsheetml/2009/9/main" objectType="CheckBox" fmlaLink="$T$17" lockText="1" noThreeD="1"/>
</file>

<file path=xl/ctrlProps/ctrlProp508.xml><?xml version="1.0" encoding="utf-8"?>
<formControlPr xmlns="http://schemas.microsoft.com/office/spreadsheetml/2009/9/main" objectType="CheckBox" fmlaLink="$U$17" lockText="1" noThreeD="1"/>
</file>

<file path=xl/ctrlProps/ctrlProp509.xml><?xml version="1.0" encoding="utf-8"?>
<formControlPr xmlns="http://schemas.microsoft.com/office/spreadsheetml/2009/9/main" objectType="CheckBox" fmlaLink="$V$17" lockText="1"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CheckBox" fmlaLink="$W$17" lockText="1" noThreeD="1"/>
</file>

<file path=xl/ctrlProps/ctrlProp511.xml><?xml version="1.0" encoding="utf-8"?>
<formControlPr xmlns="http://schemas.microsoft.com/office/spreadsheetml/2009/9/main" objectType="CheckBox" fmlaLink="$Y$17" lockText="1" noThreeD="1"/>
</file>

<file path=xl/ctrlProps/ctrlProp512.xml><?xml version="1.0" encoding="utf-8"?>
<formControlPr xmlns="http://schemas.microsoft.com/office/spreadsheetml/2009/9/main" objectType="CheckBox" fmlaLink="$T$18" lockText="1" noThreeD="1"/>
</file>

<file path=xl/ctrlProps/ctrlProp513.xml><?xml version="1.0" encoding="utf-8"?>
<formControlPr xmlns="http://schemas.microsoft.com/office/spreadsheetml/2009/9/main" objectType="CheckBox" fmlaLink="$U$18" lockText="1" noThreeD="1"/>
</file>

<file path=xl/ctrlProps/ctrlProp514.xml><?xml version="1.0" encoding="utf-8"?>
<formControlPr xmlns="http://schemas.microsoft.com/office/spreadsheetml/2009/9/main" objectType="CheckBox" fmlaLink="$V$18" lockText="1" noThreeD="1"/>
</file>

<file path=xl/ctrlProps/ctrlProp515.xml><?xml version="1.0" encoding="utf-8"?>
<formControlPr xmlns="http://schemas.microsoft.com/office/spreadsheetml/2009/9/main" objectType="CheckBox" fmlaLink="$W$18"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fmlaLink="$T$20" lockText="1" noThreeD="1"/>
</file>

<file path=xl/ctrlProps/ctrlProp518.xml><?xml version="1.0" encoding="utf-8"?>
<formControlPr xmlns="http://schemas.microsoft.com/office/spreadsheetml/2009/9/main" objectType="CheckBox" fmlaLink="$T$19" lockText="1" noThreeD="1"/>
</file>

<file path=xl/ctrlProps/ctrlProp519.xml><?xml version="1.0" encoding="utf-8"?>
<formControlPr xmlns="http://schemas.microsoft.com/office/spreadsheetml/2009/9/main" objectType="CheckBox" fmlaLink="$V$20" lockText="1" noThreeD="1"/>
</file>

<file path=xl/ctrlProps/ctrlProp52.xml><?xml version="1.0" encoding="utf-8"?>
<formControlPr xmlns="http://schemas.microsoft.com/office/spreadsheetml/2009/9/main" objectType="CheckBox" fmlaLink="$F$35" lockText="1" noThreeD="1"/>
</file>

<file path=xl/ctrlProps/ctrlProp520.xml><?xml version="1.0" encoding="utf-8"?>
<formControlPr xmlns="http://schemas.microsoft.com/office/spreadsheetml/2009/9/main" objectType="CheckBox" fmlaLink="$Y$18" lockText="1" noThreeD="1"/>
</file>

<file path=xl/ctrlProps/ctrlProp521.xml><?xml version="1.0" encoding="utf-8"?>
<formControlPr xmlns="http://schemas.microsoft.com/office/spreadsheetml/2009/9/main" objectType="CheckBox" fmlaLink="$U$15" lockText="1" noThreeD="1"/>
</file>

<file path=xl/ctrlProps/ctrlProp522.xml><?xml version="1.0" encoding="utf-8"?>
<formControlPr xmlns="http://schemas.microsoft.com/office/spreadsheetml/2009/9/main" objectType="CheckBox" fmlaLink="$V$15" lockText="1" noThreeD="1"/>
</file>

<file path=xl/ctrlProps/ctrlProp523.xml><?xml version="1.0" encoding="utf-8"?>
<formControlPr xmlns="http://schemas.microsoft.com/office/spreadsheetml/2009/9/main" objectType="CheckBox" fmlaLink="$T$15" lockText="1" noThreeD="1"/>
</file>

<file path=xl/ctrlProps/ctrlProp524.xml><?xml version="1.0" encoding="utf-8"?>
<formControlPr xmlns="http://schemas.microsoft.com/office/spreadsheetml/2009/9/main" objectType="CheckBox" fmlaLink="$X$17" lockText="1" noThreeD="1"/>
</file>

<file path=xl/ctrlProps/ctrlProp525.xml><?xml version="1.0" encoding="utf-8"?>
<formControlPr xmlns="http://schemas.microsoft.com/office/spreadsheetml/2009/9/main" objectType="CheckBox" fmlaLink="'紹介状 '!$T$11" lockText="1" noThreeD="1"/>
</file>

<file path=xl/ctrlProps/ctrlProp526.xml><?xml version="1.0" encoding="utf-8"?>
<formControlPr xmlns="http://schemas.microsoft.com/office/spreadsheetml/2009/9/main" objectType="CheckBox" fmlaLink="'紹介状 '!$U$11" lockText="1" noThreeD="1"/>
</file>

<file path=xl/ctrlProps/ctrlProp527.xml><?xml version="1.0" encoding="utf-8"?>
<formControlPr xmlns="http://schemas.microsoft.com/office/spreadsheetml/2009/9/main" objectType="CheckBox" fmlaLink="'紹介状 '!$V$11" lockText="1" noThreeD="1"/>
</file>

<file path=xl/ctrlProps/ctrlProp528.xml><?xml version="1.0" encoding="utf-8"?>
<formControlPr xmlns="http://schemas.microsoft.com/office/spreadsheetml/2009/9/main" objectType="CheckBox" fmlaLink="'紹介状 '!$W$11" lockText="1" noThreeD="1"/>
</file>

<file path=xl/ctrlProps/ctrlProp529.xml><?xml version="1.0" encoding="utf-8"?>
<formControlPr xmlns="http://schemas.microsoft.com/office/spreadsheetml/2009/9/main" objectType="CheckBox" fmlaLink="$X$18" lockText="1" noThreeD="1"/>
</file>

<file path=xl/ctrlProps/ctrlProp53.xml><?xml version="1.0" encoding="utf-8"?>
<formControlPr xmlns="http://schemas.microsoft.com/office/spreadsheetml/2009/9/main" objectType="CheckBox" fmlaLink="$G$35" lockText="1" noThreeD="1"/>
</file>

<file path=xl/ctrlProps/ctrlProp54.xml><?xml version="1.0" encoding="utf-8"?>
<formControlPr xmlns="http://schemas.microsoft.com/office/spreadsheetml/2009/9/main" objectType="CheckBox" fmlaLink="$H$35" lockText="1" noThreeD="1"/>
</file>

<file path=xl/ctrlProps/ctrlProp55.xml><?xml version="1.0" encoding="utf-8"?>
<formControlPr xmlns="http://schemas.microsoft.com/office/spreadsheetml/2009/9/main" objectType="CheckBox" fmlaLink="$I$35"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CheckBox" fmlaLink="$F$37" lockText="1" noThreeD="1"/>
</file>

<file path=xl/ctrlProps/ctrlProp58.xml><?xml version="1.0" encoding="utf-8"?>
<formControlPr xmlns="http://schemas.microsoft.com/office/spreadsheetml/2009/9/main" objectType="CheckBox" fmlaLink="$G$37" lockText="1" noThreeD="1"/>
</file>

<file path=xl/ctrlProps/ctrlProp59.xml><?xml version="1.0" encoding="utf-8"?>
<formControlPr xmlns="http://schemas.microsoft.com/office/spreadsheetml/2009/9/main" objectType="CheckBox" fmlaLink="$H$37" lockText="1" noThreeD="1"/>
</file>

<file path=xl/ctrlProps/ctrlProp6.xml><?xml version="1.0" encoding="utf-8"?>
<formControlPr xmlns="http://schemas.microsoft.com/office/spreadsheetml/2009/9/main" objectType="CheckBox" fmlaLink="$G$18" lockText="1" noThreeD="1"/>
</file>

<file path=xl/ctrlProps/ctrlProp60.xml><?xml version="1.0" encoding="utf-8"?>
<formControlPr xmlns="http://schemas.microsoft.com/office/spreadsheetml/2009/9/main" objectType="CheckBox" fmlaLink="$F$38" lockText="1" noThreeD="1"/>
</file>

<file path=xl/ctrlProps/ctrlProp61.xml><?xml version="1.0" encoding="utf-8"?>
<formControlPr xmlns="http://schemas.microsoft.com/office/spreadsheetml/2009/9/main" objectType="CheckBox" fmlaLink="$G$38" lockText="1" noThreeD="1"/>
</file>

<file path=xl/ctrlProps/ctrlProp62.xml><?xml version="1.0" encoding="utf-8"?>
<formControlPr xmlns="http://schemas.microsoft.com/office/spreadsheetml/2009/9/main" objectType="CheckBox" fmlaLink="$H$38"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H$18"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CheckBox" fmlaLink="$F$70" lockText="1" noThreeD="1"/>
</file>

<file path=xl/ctrlProps/ctrlProp72.xml><?xml version="1.0" encoding="utf-8"?>
<formControlPr xmlns="http://schemas.microsoft.com/office/spreadsheetml/2009/9/main" objectType="CheckBox" fmlaLink="$G$70" lockText="1" noThreeD="1"/>
</file>

<file path=xl/ctrlProps/ctrlProp73.xml><?xml version="1.0" encoding="utf-8"?>
<formControlPr xmlns="http://schemas.microsoft.com/office/spreadsheetml/2009/9/main" objectType="CheckBox" fmlaLink="$H$70" lockText="1" noThreeD="1"/>
</file>

<file path=xl/ctrlProps/ctrlProp74.xml><?xml version="1.0" encoding="utf-8"?>
<formControlPr xmlns="http://schemas.microsoft.com/office/spreadsheetml/2009/9/main" objectType="CheckBox" fmlaLink="$I$70" lockText="1" noThreeD="1"/>
</file>

<file path=xl/ctrlProps/ctrlProp75.xml><?xml version="1.0" encoding="utf-8"?>
<formControlPr xmlns="http://schemas.microsoft.com/office/spreadsheetml/2009/9/main" objectType="CheckBox" fmlaLink="$F$77" lockText="1" noThreeD="1"/>
</file>

<file path=xl/ctrlProps/ctrlProp76.xml><?xml version="1.0" encoding="utf-8"?>
<formControlPr xmlns="http://schemas.microsoft.com/office/spreadsheetml/2009/9/main" objectType="Radio" firstButton="1" fmlaLink="$F$73"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CheckBox" fmlaLink="$F$76" lockText="1" noThreeD="1"/>
</file>

<file path=xl/ctrlProps/ctrlProp79.xml><?xml version="1.0" encoding="utf-8"?>
<formControlPr xmlns="http://schemas.microsoft.com/office/spreadsheetml/2009/9/main" objectType="CheckBox" fmlaLink="$G$76" lockText="1" noThreeD="1"/>
</file>

<file path=xl/ctrlProps/ctrlProp8.xml><?xml version="1.0" encoding="utf-8"?>
<formControlPr xmlns="http://schemas.microsoft.com/office/spreadsheetml/2009/9/main" objectType="CheckBox" fmlaLink="$I$18" lockText="1" noThreeD="1"/>
</file>

<file path=xl/ctrlProps/ctrlProp80.xml><?xml version="1.0" encoding="utf-8"?>
<formControlPr xmlns="http://schemas.microsoft.com/office/spreadsheetml/2009/9/main" objectType="CheckBox" fmlaLink="$H$76" lockText="1" noThreeD="1"/>
</file>

<file path=xl/ctrlProps/ctrlProp81.xml><?xml version="1.0" encoding="utf-8"?>
<formControlPr xmlns="http://schemas.microsoft.com/office/spreadsheetml/2009/9/main" objectType="CheckBox" fmlaLink="$I$76" lockText="1" noThreeD="1"/>
</file>

<file path=xl/ctrlProps/ctrlProp82.xml><?xml version="1.0" encoding="utf-8"?>
<formControlPr xmlns="http://schemas.microsoft.com/office/spreadsheetml/2009/9/main" objectType="CheckBox" fmlaLink="$J$76" lockText="1" noThreeD="1"/>
</file>

<file path=xl/ctrlProps/ctrlProp83.xml><?xml version="1.0" encoding="utf-8"?>
<formControlPr xmlns="http://schemas.microsoft.com/office/spreadsheetml/2009/9/main" objectType="CheckBox" fmlaLink="$K$76" lockText="1" noThreeD="1"/>
</file>

<file path=xl/ctrlProps/ctrlProp84.xml><?xml version="1.0" encoding="utf-8"?>
<formControlPr xmlns="http://schemas.microsoft.com/office/spreadsheetml/2009/9/main" objectType="CheckBox" fmlaLink="$F$79" lockText="1" noThreeD="1"/>
</file>

<file path=xl/ctrlProps/ctrlProp85.xml><?xml version="1.0" encoding="utf-8"?>
<formControlPr xmlns="http://schemas.microsoft.com/office/spreadsheetml/2009/9/main" objectType="CheckBox" fmlaLink="$G$79" lockText="1" noThreeD="1"/>
</file>

<file path=xl/ctrlProps/ctrlProp86.xml><?xml version="1.0" encoding="utf-8"?>
<formControlPr xmlns="http://schemas.microsoft.com/office/spreadsheetml/2009/9/main" objectType="CheckBox" fmlaLink="$H$79" lockText="1" noThreeD="1"/>
</file>

<file path=xl/ctrlProps/ctrlProp87.xml><?xml version="1.0" encoding="utf-8"?>
<formControlPr xmlns="http://schemas.microsoft.com/office/spreadsheetml/2009/9/main" objectType="CheckBox" fmlaLink="$I$79" lockText="1" noThreeD="1"/>
</file>

<file path=xl/ctrlProps/ctrlProp88.xml><?xml version="1.0" encoding="utf-8"?>
<formControlPr xmlns="http://schemas.microsoft.com/office/spreadsheetml/2009/9/main" objectType="CheckBox" fmlaLink="$J$79" lockText="1" noThreeD="1"/>
</file>

<file path=xl/ctrlProps/ctrlProp89.xml><?xml version="1.0" encoding="utf-8"?>
<formControlPr xmlns="http://schemas.microsoft.com/office/spreadsheetml/2009/9/main" objectType="CheckBox" fmlaLink="$K$79" lockText="1" noThreeD="1"/>
</file>

<file path=xl/ctrlProps/ctrlProp9.xml><?xml version="1.0" encoding="utf-8"?>
<formControlPr xmlns="http://schemas.microsoft.com/office/spreadsheetml/2009/9/main" objectType="CheckBox" fmlaLink="$J$18" lockText="1" noThreeD="1"/>
</file>

<file path=xl/ctrlProps/ctrlProp90.xml><?xml version="1.0" encoding="utf-8"?>
<formControlPr xmlns="http://schemas.microsoft.com/office/spreadsheetml/2009/9/main" objectType="CheckBox" fmlaLink="$L$79" lockText="1" noThreeD="1"/>
</file>

<file path=xl/ctrlProps/ctrlProp91.xml><?xml version="1.0" encoding="utf-8"?>
<formControlPr xmlns="http://schemas.microsoft.com/office/spreadsheetml/2009/9/main" objectType="CheckBox" fmlaLink="$M$81" lockText="1" noThreeD="1"/>
</file>

<file path=xl/ctrlProps/ctrlProp92.xml><?xml version="1.0" encoding="utf-8"?>
<formControlPr xmlns="http://schemas.microsoft.com/office/spreadsheetml/2009/9/main" objectType="CheckBox" fmlaLink="$N$81" lockText="1" noThreeD="1"/>
</file>

<file path=xl/ctrlProps/ctrlProp93.xml><?xml version="1.0" encoding="utf-8"?>
<formControlPr xmlns="http://schemas.microsoft.com/office/spreadsheetml/2009/9/main" objectType="CheckBox" fmlaLink="$F$80" lockText="1" noThreeD="1"/>
</file>

<file path=xl/ctrlProps/ctrlProp94.xml><?xml version="1.0" encoding="utf-8"?>
<formControlPr xmlns="http://schemas.microsoft.com/office/spreadsheetml/2009/9/main" objectType="CheckBox" fmlaLink="$G$80" lockText="1" noThreeD="1"/>
</file>

<file path=xl/ctrlProps/ctrlProp95.xml><?xml version="1.0" encoding="utf-8"?>
<formControlPr xmlns="http://schemas.microsoft.com/office/spreadsheetml/2009/9/main" objectType="CheckBox" fmlaLink="$H$80" lockText="1" noThreeD="1"/>
</file>

<file path=xl/ctrlProps/ctrlProp96.xml><?xml version="1.0" encoding="utf-8"?>
<formControlPr xmlns="http://schemas.microsoft.com/office/spreadsheetml/2009/9/main" objectType="CheckBox" fmlaLink="$I$80" lockText="1" noThreeD="1"/>
</file>

<file path=xl/ctrlProps/ctrlProp97.xml><?xml version="1.0" encoding="utf-8"?>
<formControlPr xmlns="http://schemas.microsoft.com/office/spreadsheetml/2009/9/main" objectType="CheckBox" fmlaLink="$J$80" lockText="1" noThreeD="1"/>
</file>

<file path=xl/ctrlProps/ctrlProp98.xml><?xml version="1.0" encoding="utf-8"?>
<formControlPr xmlns="http://schemas.microsoft.com/office/spreadsheetml/2009/9/main" objectType="CheckBox" fmlaLink="$F$84" lockText="1" noThreeD="1"/>
</file>

<file path=xl/ctrlProps/ctrlProp99.xml><?xml version="1.0" encoding="utf-8"?>
<formControlPr xmlns="http://schemas.microsoft.com/office/spreadsheetml/2009/9/main" objectType="CheckBox" fmlaLink="$G$8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emf"/><Relationship Id="rId7" Type="http://schemas.openxmlformats.org/officeDocument/2006/relationships/image" Target="../media/image8.png"/><Relationship Id="rId2" Type="http://schemas.openxmlformats.org/officeDocument/2006/relationships/image" Target="file:///\\Sv-kang07\&#30475;&#35703;&#37096;&#38263;&#65420;&#65433;&#65408;&#65438;\GIF\gif_data\hl11_21\hl11\hl11_15.gif" TargetMode="External"/><Relationship Id="rId1" Type="http://schemas.openxmlformats.org/officeDocument/2006/relationships/image" Target="../media/image3.png"/><Relationship Id="rId6" Type="http://schemas.openxmlformats.org/officeDocument/2006/relationships/image" Target="../media/image7.png"/><Relationship Id="rId5" Type="http://schemas.openxmlformats.org/officeDocument/2006/relationships/image" Target="../media/image6.wmf"/><Relationship Id="rId4"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29</xdr:row>
      <xdr:rowOff>28575</xdr:rowOff>
    </xdr:from>
    <xdr:to>
      <xdr:col>7</xdr:col>
      <xdr:colOff>266700</xdr:colOff>
      <xdr:row>36</xdr:row>
      <xdr:rowOff>200025</xdr:rowOff>
    </xdr:to>
    <xdr:pic>
      <xdr:nvPicPr>
        <xdr:cNvPr id="7318" name="図 2" descr="静岡県西部広域脳卒中地域連携パス　ロゴ.bmp"/>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0700" y="7915275"/>
          <a:ext cx="2867025" cy="2305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76200</xdr:colOff>
      <xdr:row>0</xdr:row>
      <xdr:rowOff>219075</xdr:rowOff>
    </xdr:to>
    <xdr:sp macro="" textlink="">
      <xdr:nvSpPr>
        <xdr:cNvPr id="48321" name="Text Box 17"/>
        <xdr:cNvSpPr txBox="1">
          <a:spLocks noChangeArrowheads="1"/>
        </xdr:cNvSpPr>
      </xdr:nvSpPr>
      <xdr:spPr bwMode="auto">
        <a:xfrm>
          <a:off x="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48322" name="Line 1"/>
        <xdr:cNvSpPr>
          <a:spLocks noChangeShapeType="1"/>
        </xdr:cNvSpPr>
      </xdr:nvSpPr>
      <xdr:spPr bwMode="auto">
        <a:xfrm>
          <a:off x="8858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48323" name="Line 2"/>
        <xdr:cNvSpPr>
          <a:spLocks noChangeShapeType="1"/>
        </xdr:cNvSpPr>
      </xdr:nvSpPr>
      <xdr:spPr bwMode="auto">
        <a:xfrm>
          <a:off x="8858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48324" name="Line 3"/>
        <xdr:cNvSpPr>
          <a:spLocks noChangeShapeType="1"/>
        </xdr:cNvSpPr>
      </xdr:nvSpPr>
      <xdr:spPr bwMode="auto">
        <a:xfrm>
          <a:off x="8858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48325" name="Line 4"/>
        <xdr:cNvSpPr>
          <a:spLocks noChangeShapeType="1"/>
        </xdr:cNvSpPr>
      </xdr:nvSpPr>
      <xdr:spPr bwMode="auto">
        <a:xfrm>
          <a:off x="8858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26" name="Line 5"/>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27" name="Line 6"/>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28" name="Line 7"/>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29" name="Line 8"/>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0" name="Line 9"/>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1" name="Line 10"/>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2" name="Line 11"/>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3" name="Line 12"/>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4" name="Line 13"/>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5" name="Line 14"/>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6" name="Line 15"/>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7" name="Line 16"/>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1495425</xdr:colOff>
      <xdr:row>41</xdr:row>
      <xdr:rowOff>0</xdr:rowOff>
    </xdr:from>
    <xdr:to>
      <xdr:col>1</xdr:col>
      <xdr:colOff>1571625</xdr:colOff>
      <xdr:row>42</xdr:row>
      <xdr:rowOff>38100</xdr:rowOff>
    </xdr:to>
    <xdr:sp macro="" textlink="">
      <xdr:nvSpPr>
        <xdr:cNvPr id="48338" name="Text Box 17"/>
        <xdr:cNvSpPr txBox="1">
          <a:spLocks noChangeArrowheads="1"/>
        </xdr:cNvSpPr>
      </xdr:nvSpPr>
      <xdr:spPr bwMode="auto">
        <a:xfrm>
          <a:off x="2381250" y="7458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1581150</xdr:colOff>
      <xdr:row>40</xdr:row>
      <xdr:rowOff>0</xdr:rowOff>
    </xdr:from>
    <xdr:to>
      <xdr:col>1</xdr:col>
      <xdr:colOff>1666875</xdr:colOff>
      <xdr:row>41</xdr:row>
      <xdr:rowOff>47625</xdr:rowOff>
    </xdr:to>
    <xdr:sp macro="" textlink="">
      <xdr:nvSpPr>
        <xdr:cNvPr id="48339" name="Text Box 17"/>
        <xdr:cNvSpPr txBox="1">
          <a:spLocks noChangeArrowheads="1"/>
        </xdr:cNvSpPr>
      </xdr:nvSpPr>
      <xdr:spPr bwMode="auto">
        <a:xfrm>
          <a:off x="2466975" y="728662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1495425</xdr:colOff>
      <xdr:row>40</xdr:row>
      <xdr:rowOff>0</xdr:rowOff>
    </xdr:from>
    <xdr:to>
      <xdr:col>2</xdr:col>
      <xdr:colOff>1571625</xdr:colOff>
      <xdr:row>41</xdr:row>
      <xdr:rowOff>47625</xdr:rowOff>
    </xdr:to>
    <xdr:sp macro="" textlink="">
      <xdr:nvSpPr>
        <xdr:cNvPr id="48340" name="Text Box 17"/>
        <xdr:cNvSpPr txBox="1">
          <a:spLocks noChangeArrowheads="1"/>
        </xdr:cNvSpPr>
      </xdr:nvSpPr>
      <xdr:spPr bwMode="auto">
        <a:xfrm>
          <a:off x="5857875" y="72866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1495425</xdr:colOff>
      <xdr:row>28</xdr:row>
      <xdr:rowOff>0</xdr:rowOff>
    </xdr:from>
    <xdr:to>
      <xdr:col>2</xdr:col>
      <xdr:colOff>1571625</xdr:colOff>
      <xdr:row>29</xdr:row>
      <xdr:rowOff>38100</xdr:rowOff>
    </xdr:to>
    <xdr:sp macro="" textlink="">
      <xdr:nvSpPr>
        <xdr:cNvPr id="48341" name="Text Box 17"/>
        <xdr:cNvSpPr txBox="1">
          <a:spLocks noChangeArrowheads="1"/>
        </xdr:cNvSpPr>
      </xdr:nvSpPr>
      <xdr:spPr bwMode="auto">
        <a:xfrm>
          <a:off x="5857875" y="5229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1495425</xdr:colOff>
      <xdr:row>27</xdr:row>
      <xdr:rowOff>0</xdr:rowOff>
    </xdr:from>
    <xdr:to>
      <xdr:col>2</xdr:col>
      <xdr:colOff>1571625</xdr:colOff>
      <xdr:row>28</xdr:row>
      <xdr:rowOff>38100</xdr:rowOff>
    </xdr:to>
    <xdr:sp macro="" textlink="">
      <xdr:nvSpPr>
        <xdr:cNvPr id="48342" name="Text Box 17"/>
        <xdr:cNvSpPr txBox="1">
          <a:spLocks noChangeArrowheads="1"/>
        </xdr:cNvSpPr>
      </xdr:nvSpPr>
      <xdr:spPr bwMode="auto">
        <a:xfrm>
          <a:off x="5857875" y="5057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1581150</xdr:colOff>
      <xdr:row>41</xdr:row>
      <xdr:rowOff>0</xdr:rowOff>
    </xdr:from>
    <xdr:to>
      <xdr:col>1</xdr:col>
      <xdr:colOff>1666875</xdr:colOff>
      <xdr:row>42</xdr:row>
      <xdr:rowOff>38100</xdr:rowOff>
    </xdr:to>
    <xdr:sp macro="" textlink="">
      <xdr:nvSpPr>
        <xdr:cNvPr id="48343" name="Text Box 17"/>
        <xdr:cNvSpPr txBox="1">
          <a:spLocks noChangeArrowheads="1"/>
        </xdr:cNvSpPr>
      </xdr:nvSpPr>
      <xdr:spPr bwMode="auto">
        <a:xfrm>
          <a:off x="2466975" y="74580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1495425</xdr:colOff>
      <xdr:row>41</xdr:row>
      <xdr:rowOff>0</xdr:rowOff>
    </xdr:from>
    <xdr:to>
      <xdr:col>2</xdr:col>
      <xdr:colOff>1571625</xdr:colOff>
      <xdr:row>42</xdr:row>
      <xdr:rowOff>38100</xdr:rowOff>
    </xdr:to>
    <xdr:sp macro="" textlink="">
      <xdr:nvSpPr>
        <xdr:cNvPr id="48344" name="Text Box 17"/>
        <xdr:cNvSpPr txBox="1">
          <a:spLocks noChangeArrowheads="1"/>
        </xdr:cNvSpPr>
      </xdr:nvSpPr>
      <xdr:spPr bwMode="auto">
        <a:xfrm>
          <a:off x="5857875" y="7458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1495425</xdr:colOff>
      <xdr:row>41</xdr:row>
      <xdr:rowOff>0</xdr:rowOff>
    </xdr:from>
    <xdr:to>
      <xdr:col>2</xdr:col>
      <xdr:colOff>1571625</xdr:colOff>
      <xdr:row>42</xdr:row>
      <xdr:rowOff>38100</xdr:rowOff>
    </xdr:to>
    <xdr:sp macro="" textlink="">
      <xdr:nvSpPr>
        <xdr:cNvPr id="48345" name="Text Box 17"/>
        <xdr:cNvSpPr txBox="1">
          <a:spLocks noChangeArrowheads="1"/>
        </xdr:cNvSpPr>
      </xdr:nvSpPr>
      <xdr:spPr bwMode="auto">
        <a:xfrm>
          <a:off x="5857875" y="7458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1590675</xdr:colOff>
      <xdr:row>41</xdr:row>
      <xdr:rowOff>0</xdr:rowOff>
    </xdr:from>
    <xdr:to>
      <xdr:col>2</xdr:col>
      <xdr:colOff>1666875</xdr:colOff>
      <xdr:row>42</xdr:row>
      <xdr:rowOff>38100</xdr:rowOff>
    </xdr:to>
    <xdr:sp macro="" textlink="">
      <xdr:nvSpPr>
        <xdr:cNvPr id="48346" name="Text Box 17"/>
        <xdr:cNvSpPr txBox="1">
          <a:spLocks noChangeArrowheads="1"/>
        </xdr:cNvSpPr>
      </xdr:nvSpPr>
      <xdr:spPr bwMode="auto">
        <a:xfrm>
          <a:off x="5953125" y="7458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41</xdr:row>
      <xdr:rowOff>0</xdr:rowOff>
    </xdr:from>
    <xdr:to>
      <xdr:col>3</xdr:col>
      <xdr:colOff>1571625</xdr:colOff>
      <xdr:row>42</xdr:row>
      <xdr:rowOff>38100</xdr:rowOff>
    </xdr:to>
    <xdr:sp macro="" textlink="">
      <xdr:nvSpPr>
        <xdr:cNvPr id="48347" name="Text Box 17"/>
        <xdr:cNvSpPr txBox="1">
          <a:spLocks noChangeArrowheads="1"/>
        </xdr:cNvSpPr>
      </xdr:nvSpPr>
      <xdr:spPr bwMode="auto">
        <a:xfrm>
          <a:off x="9467850" y="7458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1590675</xdr:colOff>
      <xdr:row>41</xdr:row>
      <xdr:rowOff>0</xdr:rowOff>
    </xdr:from>
    <xdr:to>
      <xdr:col>3</xdr:col>
      <xdr:colOff>1666875</xdr:colOff>
      <xdr:row>42</xdr:row>
      <xdr:rowOff>38100</xdr:rowOff>
    </xdr:to>
    <xdr:sp macro="" textlink="">
      <xdr:nvSpPr>
        <xdr:cNvPr id="48348" name="Text Box 17"/>
        <xdr:cNvSpPr txBox="1">
          <a:spLocks noChangeArrowheads="1"/>
        </xdr:cNvSpPr>
      </xdr:nvSpPr>
      <xdr:spPr bwMode="auto">
        <a:xfrm>
          <a:off x="9563100" y="7458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1590675</xdr:colOff>
      <xdr:row>41</xdr:row>
      <xdr:rowOff>0</xdr:rowOff>
    </xdr:from>
    <xdr:to>
      <xdr:col>3</xdr:col>
      <xdr:colOff>1666875</xdr:colOff>
      <xdr:row>42</xdr:row>
      <xdr:rowOff>38100</xdr:rowOff>
    </xdr:to>
    <xdr:sp macro="" textlink="">
      <xdr:nvSpPr>
        <xdr:cNvPr id="48349" name="Text Box 17"/>
        <xdr:cNvSpPr txBox="1">
          <a:spLocks noChangeArrowheads="1"/>
        </xdr:cNvSpPr>
      </xdr:nvSpPr>
      <xdr:spPr bwMode="auto">
        <a:xfrm>
          <a:off x="9563100" y="7458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3153410</xdr:colOff>
      <xdr:row>1</xdr:row>
      <xdr:rowOff>41275</xdr:rowOff>
    </xdr:from>
    <xdr:to>
      <xdr:col>2</xdr:col>
      <xdr:colOff>76595</xdr:colOff>
      <xdr:row>2</xdr:row>
      <xdr:rowOff>60</xdr:rowOff>
    </xdr:to>
    <xdr:sp macro="" textlink="">
      <xdr:nvSpPr>
        <xdr:cNvPr id="39966" name="テキスト ボックス 54"/>
        <xdr:cNvSpPr txBox="1">
          <a:spLocks noChangeArrowheads="1"/>
        </xdr:cNvSpPr>
      </xdr:nvSpPr>
      <xdr:spPr bwMode="auto">
        <a:xfrm>
          <a:off x="4048125" y="381000"/>
          <a:ext cx="400050" cy="342900"/>
        </a:xfrm>
        <a:prstGeom prst="rect">
          <a:avLst/>
        </a:prstGeom>
        <a:noFill/>
        <a:ln>
          <a:noFill/>
        </a:ln>
        <a:extLst/>
      </xdr:spPr>
      <xdr:txBody>
        <a:bodyPr vertOverflow="clip" wrap="square" lIns="91440" tIns="45720" rIns="91440" bIns="45720" anchor="t"/>
        <a:lstStyle/>
        <a:p>
          <a:pPr algn="ctr" rtl="0">
            <a:defRPr sz="1000"/>
          </a:pPr>
          <a:r>
            <a:rPr lang="ja-JP" altLang="en-US" sz="1400" b="0" i="0" u="none" strike="noStrike" baseline="0">
              <a:solidFill>
                <a:srgbClr val="000000"/>
              </a:solidFill>
              <a:latin typeface="Calibri"/>
              <a:cs typeface="Calibri"/>
            </a:rPr>
            <a:t>様</a:t>
          </a:r>
        </a:p>
      </xdr:txBody>
    </xdr:sp>
    <xdr:clientData/>
  </xdr:twoCellAnchor>
  <xdr:twoCellAnchor>
    <xdr:from>
      <xdr:col>2</xdr:col>
      <xdr:colOff>3561715</xdr:colOff>
      <xdr:row>1</xdr:row>
      <xdr:rowOff>87630</xdr:rowOff>
    </xdr:from>
    <xdr:to>
      <xdr:col>3</xdr:col>
      <xdr:colOff>1313815</xdr:colOff>
      <xdr:row>2</xdr:row>
      <xdr:rowOff>100</xdr:rowOff>
    </xdr:to>
    <xdr:sp macro="" textlink="">
      <xdr:nvSpPr>
        <xdr:cNvPr id="39967" name="テキスト ボックス 55"/>
        <xdr:cNvSpPr txBox="1">
          <a:spLocks noChangeArrowheads="1"/>
        </xdr:cNvSpPr>
      </xdr:nvSpPr>
      <xdr:spPr bwMode="auto">
        <a:xfrm>
          <a:off x="7924800" y="428625"/>
          <a:ext cx="1362075" cy="295275"/>
        </a:xfrm>
        <a:prstGeom prst="rect">
          <a:avLst/>
        </a:prstGeom>
        <a:noFill/>
        <a:ln>
          <a:noFill/>
        </a:ln>
        <a:extLst/>
      </xdr:spPr>
      <xdr:txBody>
        <a:bodyPr vertOverflow="clip" wrap="square" lIns="91440" tIns="45720" rIns="91440" bIns="45720" anchor="t"/>
        <a:lstStyle/>
        <a:p>
          <a:pPr algn="l" rtl="0">
            <a:defRPr sz="1000"/>
          </a:pPr>
          <a:r>
            <a:rPr lang="ja-JP" altLang="en-US" sz="1100" b="1" i="0" u="none" strike="noStrike" baseline="0">
              <a:solidFill>
                <a:srgbClr val="000000"/>
              </a:solidFill>
              <a:latin typeface="ＭＳ Ｐゴシック"/>
              <a:ea typeface="ＭＳ Ｐゴシック"/>
            </a:rPr>
            <a:t>生年月日：</a:t>
          </a:r>
          <a:r>
            <a:rPr lang="ja-JP" altLang="en-US" sz="1100" b="0" i="0" u="none" strike="noStrike" baseline="0">
              <a:solidFill>
                <a:srgbClr val="000000"/>
              </a:solidFill>
              <a:latin typeface="ＭＳ Ｐゴシック"/>
              <a:ea typeface="ＭＳ Ｐゴシック"/>
            </a:rPr>
            <a:t>（西暦）</a:t>
          </a:r>
        </a:p>
      </xdr:txBody>
    </xdr:sp>
    <xdr:clientData/>
  </xdr:twoCellAnchor>
  <xdr:twoCellAnchor>
    <xdr:from>
      <xdr:col>2</xdr:col>
      <xdr:colOff>389255</xdr:colOff>
      <xdr:row>1</xdr:row>
      <xdr:rowOff>66676</xdr:rowOff>
    </xdr:from>
    <xdr:to>
      <xdr:col>2</xdr:col>
      <xdr:colOff>1418588</xdr:colOff>
      <xdr:row>1</xdr:row>
      <xdr:rowOff>333376</xdr:rowOff>
    </xdr:to>
    <xdr:sp macro="" textlink="">
      <xdr:nvSpPr>
        <xdr:cNvPr id="57" name="テキスト ボックス 56"/>
        <xdr:cNvSpPr txBox="1"/>
      </xdr:nvSpPr>
      <xdr:spPr>
        <a:xfrm>
          <a:off x="4762500" y="400051"/>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t>（性別）</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93980</xdr:colOff>
      <xdr:row>2</xdr:row>
      <xdr:rowOff>180975</xdr:rowOff>
    </xdr:from>
    <xdr:to>
      <xdr:col>7</xdr:col>
      <xdr:colOff>364236</xdr:colOff>
      <xdr:row>3</xdr:row>
      <xdr:rowOff>3175</xdr:rowOff>
    </xdr:to>
    <xdr:sp macro="" textlink="">
      <xdr:nvSpPr>
        <xdr:cNvPr id="2" name="Text Box 80"/>
        <xdr:cNvSpPr txBox="1">
          <a:spLocks noChangeArrowheads="1"/>
        </xdr:cNvSpPr>
      </xdr:nvSpPr>
      <xdr:spPr bwMode="auto">
        <a:xfrm>
          <a:off x="3170555" y="1238250"/>
          <a:ext cx="270256" cy="2222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様</a:t>
          </a:r>
        </a:p>
      </xdr:txBody>
    </xdr:sp>
    <xdr:clientData/>
  </xdr:twoCellAnchor>
  <xdr:twoCellAnchor>
    <xdr:from>
      <xdr:col>16</xdr:col>
      <xdr:colOff>22225</xdr:colOff>
      <xdr:row>2</xdr:row>
      <xdr:rowOff>66675</xdr:rowOff>
    </xdr:from>
    <xdr:to>
      <xdr:col>17</xdr:col>
      <xdr:colOff>644103</xdr:colOff>
      <xdr:row>2</xdr:row>
      <xdr:rowOff>354379</xdr:rowOff>
    </xdr:to>
    <xdr:sp macro="" textlink="">
      <xdr:nvSpPr>
        <xdr:cNvPr id="3" name="テキスト ボックス 2"/>
        <xdr:cNvSpPr txBox="1">
          <a:spLocks noChangeArrowheads="1"/>
        </xdr:cNvSpPr>
      </xdr:nvSpPr>
      <xdr:spPr bwMode="auto">
        <a:xfrm>
          <a:off x="6537325" y="1123950"/>
          <a:ext cx="898103" cy="287704"/>
        </a:xfrm>
        <a:prstGeom prst="rect">
          <a:avLst/>
        </a:prstGeom>
        <a:noFill/>
        <a:ln>
          <a:noFill/>
        </a:ln>
        <a:extLst/>
      </xdr:spPr>
      <xdr:txBody>
        <a:bodyPr vertOverflow="clip" wrap="square" lIns="91440" tIns="45720" rIns="91440" bIns="45720" anchor="t"/>
        <a:lstStyle/>
        <a:p>
          <a:pPr algn="r" rtl="0">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Calibri"/>
              <a:cs typeface="Calibri"/>
            </a:rPr>
            <a:t>         </a:t>
          </a:r>
          <a:r>
            <a:rPr lang="ja-JP" altLang="en-US" sz="1100" b="0"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歳</a:t>
          </a: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1</xdr:row>
          <xdr:rowOff>28575</xdr:rowOff>
        </xdr:from>
        <xdr:to>
          <xdr:col>1</xdr:col>
          <xdr:colOff>485775</xdr:colOff>
          <xdr:row>1</xdr:row>
          <xdr:rowOff>228600</xdr:rowOff>
        </xdr:to>
        <xdr:sp macro="" textlink="">
          <xdr:nvSpPr>
            <xdr:cNvPr id="51201" name="Check Box 1" hidden="1">
              <a:extLst>
                <a:ext uri="{63B3BB69-23CF-44E3-9099-C40C66FF867C}">
                  <a14:compatExt spid="_x0000_s5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xdr:row>
          <xdr:rowOff>190500</xdr:rowOff>
        </xdr:from>
        <xdr:to>
          <xdr:col>1</xdr:col>
          <xdr:colOff>504825</xdr:colOff>
          <xdr:row>1</xdr:row>
          <xdr:rowOff>390525</xdr:rowOff>
        </xdr:to>
        <xdr:sp macro="" textlink="">
          <xdr:nvSpPr>
            <xdr:cNvPr id="51202" name="Check Box 2" hidden="1">
              <a:extLst>
                <a:ext uri="{63B3BB69-23CF-44E3-9099-C40C66FF867C}">
                  <a14:compatExt spid="_x0000_s5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9525</xdr:rowOff>
        </xdr:from>
        <xdr:to>
          <xdr:col>3</xdr:col>
          <xdr:colOff>38100</xdr:colOff>
          <xdr:row>7</xdr:row>
          <xdr:rowOff>219075</xdr:rowOff>
        </xdr:to>
        <xdr:sp macro="" textlink="">
          <xdr:nvSpPr>
            <xdr:cNvPr id="51203" name="Check Box 3" hidden="1">
              <a:extLst>
                <a:ext uri="{63B3BB69-23CF-44E3-9099-C40C66FF867C}">
                  <a14:compatExt spid="_x0000_s5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xdr:row>
          <xdr:rowOff>9525</xdr:rowOff>
        </xdr:from>
        <xdr:to>
          <xdr:col>4</xdr:col>
          <xdr:colOff>381000</xdr:colOff>
          <xdr:row>7</xdr:row>
          <xdr:rowOff>219075</xdr:rowOff>
        </xdr:to>
        <xdr:sp macro="" textlink="">
          <xdr:nvSpPr>
            <xdr:cNvPr id="51204" name="Check Box 4" hidden="1">
              <a:extLst>
                <a:ext uri="{63B3BB69-23CF-44E3-9099-C40C66FF867C}">
                  <a14:compatExt spid="_x0000_s5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高血圧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7</xdr:row>
          <xdr:rowOff>9525</xdr:rowOff>
        </xdr:from>
        <xdr:to>
          <xdr:col>6</xdr:col>
          <xdr:colOff>266700</xdr:colOff>
          <xdr:row>7</xdr:row>
          <xdr:rowOff>219075</xdr:rowOff>
        </xdr:to>
        <xdr:sp macro="" textlink="">
          <xdr:nvSpPr>
            <xdr:cNvPr id="51205" name="Check Box 5" hidden="1">
              <a:extLst>
                <a:ext uri="{63B3BB69-23CF-44E3-9099-C40C66FF867C}">
                  <a14:compatExt spid="_x0000_s5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糖尿病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7</xdr:row>
          <xdr:rowOff>9525</xdr:rowOff>
        </xdr:from>
        <xdr:to>
          <xdr:col>8</xdr:col>
          <xdr:colOff>276225</xdr:colOff>
          <xdr:row>7</xdr:row>
          <xdr:rowOff>219075</xdr:rowOff>
        </xdr:to>
        <xdr:sp macro="" textlink="">
          <xdr:nvSpPr>
            <xdr:cNvPr id="51206" name="Check Box 6" hidden="1">
              <a:extLst>
                <a:ext uri="{63B3BB69-23CF-44E3-9099-C40C66FF867C}">
                  <a14:compatExt spid="_x0000_s5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高脂血症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7</xdr:row>
          <xdr:rowOff>9525</xdr:rowOff>
        </xdr:from>
        <xdr:to>
          <xdr:col>10</xdr:col>
          <xdr:colOff>266700</xdr:colOff>
          <xdr:row>7</xdr:row>
          <xdr:rowOff>219075</xdr:rowOff>
        </xdr:to>
        <xdr:sp macro="" textlink="">
          <xdr:nvSpPr>
            <xdr:cNvPr id="51207" name="Check Box 7" hidden="1">
              <a:extLst>
                <a:ext uri="{63B3BB69-23CF-44E3-9099-C40C66FF867C}">
                  <a14:compatExt spid="_x0000_s5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心房細動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7</xdr:row>
          <xdr:rowOff>9525</xdr:rowOff>
        </xdr:from>
        <xdr:to>
          <xdr:col>13</xdr:col>
          <xdr:colOff>66675</xdr:colOff>
          <xdr:row>7</xdr:row>
          <xdr:rowOff>219075</xdr:rowOff>
        </xdr:to>
        <xdr:sp macro="" textlink="">
          <xdr:nvSpPr>
            <xdr:cNvPr id="51208" name="Check Box 8" hidden="1">
              <a:extLst>
                <a:ext uri="{63B3BB69-23CF-44E3-9099-C40C66FF867C}">
                  <a14:compatExt spid="_x0000_s5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心弁膜疾患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7</xdr:row>
          <xdr:rowOff>9525</xdr:rowOff>
        </xdr:from>
        <xdr:to>
          <xdr:col>15</xdr:col>
          <xdr:colOff>152400</xdr:colOff>
          <xdr:row>7</xdr:row>
          <xdr:rowOff>219075</xdr:rowOff>
        </xdr:to>
        <xdr:sp macro="" textlink="">
          <xdr:nvSpPr>
            <xdr:cNvPr id="51209" name="Check Box 9" hidden="1">
              <a:extLst>
                <a:ext uri="{63B3BB69-23CF-44E3-9099-C40C66FF867C}">
                  <a14:compatExt spid="_x0000_s5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3</xdr:col>
          <xdr:colOff>38100</xdr:colOff>
          <xdr:row>8</xdr:row>
          <xdr:rowOff>228600</xdr:rowOff>
        </xdr:to>
        <xdr:sp macro="" textlink="">
          <xdr:nvSpPr>
            <xdr:cNvPr id="51210" name="Check Box 10" hidden="1">
              <a:extLst>
                <a:ext uri="{63B3BB69-23CF-44E3-9099-C40C66FF867C}">
                  <a14:compatExt spid="_x0000_s5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xdr:row>
          <xdr:rowOff>9525</xdr:rowOff>
        </xdr:from>
        <xdr:to>
          <xdr:col>5</xdr:col>
          <xdr:colOff>104775</xdr:colOff>
          <xdr:row>8</xdr:row>
          <xdr:rowOff>228600</xdr:rowOff>
        </xdr:to>
        <xdr:sp macro="" textlink="">
          <xdr:nvSpPr>
            <xdr:cNvPr id="51211" name="Check Box 11" hidden="1">
              <a:extLst>
                <a:ext uri="{63B3BB69-23CF-44E3-9099-C40C66FF867C}">
                  <a14:compatExt spid="_x0000_s5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呼吸不全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xdr:row>
          <xdr:rowOff>9525</xdr:rowOff>
        </xdr:from>
        <xdr:to>
          <xdr:col>7</xdr:col>
          <xdr:colOff>209550</xdr:colOff>
          <xdr:row>8</xdr:row>
          <xdr:rowOff>219075</xdr:rowOff>
        </xdr:to>
        <xdr:sp macro="" textlink="">
          <xdr:nvSpPr>
            <xdr:cNvPr id="51212" name="Check Box 12" hidden="1">
              <a:extLst>
                <a:ext uri="{63B3BB69-23CF-44E3-9099-C40C66FF867C}">
                  <a14:compatExt spid="_x0000_s5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再発性肺炎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8</xdr:row>
          <xdr:rowOff>9525</xdr:rowOff>
        </xdr:from>
        <xdr:to>
          <xdr:col>9</xdr:col>
          <xdr:colOff>323850</xdr:colOff>
          <xdr:row>8</xdr:row>
          <xdr:rowOff>219075</xdr:rowOff>
        </xdr:to>
        <xdr:sp macro="" textlink="">
          <xdr:nvSpPr>
            <xdr:cNvPr id="51213" name="Check Box 13" hidden="1">
              <a:extLst>
                <a:ext uri="{63B3BB69-23CF-44E3-9099-C40C66FF867C}">
                  <a14:compatExt spid="_x0000_s5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腎機能不全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8</xdr:row>
          <xdr:rowOff>9525</xdr:rowOff>
        </xdr:from>
        <xdr:to>
          <xdr:col>12</xdr:col>
          <xdr:colOff>9525</xdr:colOff>
          <xdr:row>8</xdr:row>
          <xdr:rowOff>219075</xdr:rowOff>
        </xdr:to>
        <xdr:sp macro="" textlink="">
          <xdr:nvSpPr>
            <xdr:cNvPr id="51214" name="Check Box 14" hidden="1">
              <a:extLst>
                <a:ext uri="{63B3BB69-23CF-44E3-9099-C40C66FF867C}">
                  <a14:compatExt spid="_x0000_s5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肝機能不全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8</xdr:row>
          <xdr:rowOff>9525</xdr:rowOff>
        </xdr:from>
        <xdr:to>
          <xdr:col>14</xdr:col>
          <xdr:colOff>85725</xdr:colOff>
          <xdr:row>8</xdr:row>
          <xdr:rowOff>219075</xdr:rowOff>
        </xdr:to>
        <xdr:sp macro="" textlink="">
          <xdr:nvSpPr>
            <xdr:cNvPr id="51215" name="Check Box 15" hidden="1">
              <a:extLst>
                <a:ext uri="{63B3BB69-23CF-44E3-9099-C40C66FF867C}">
                  <a14:compatExt spid="_x0000_s5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尿路感染症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8</xdr:row>
          <xdr:rowOff>9525</xdr:rowOff>
        </xdr:from>
        <xdr:to>
          <xdr:col>17</xdr:col>
          <xdr:colOff>0</xdr:colOff>
          <xdr:row>8</xdr:row>
          <xdr:rowOff>219075</xdr:rowOff>
        </xdr:to>
        <xdr:sp macro="" textlink="">
          <xdr:nvSpPr>
            <xdr:cNvPr id="51216" name="Check Box 16" hidden="1">
              <a:extLst>
                <a:ext uri="{63B3BB69-23CF-44E3-9099-C40C66FF867C}">
                  <a14:compatExt spid="_x0000_s5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虚血性心疾患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238125</xdr:rowOff>
        </xdr:from>
        <xdr:to>
          <xdr:col>4</xdr:col>
          <xdr:colOff>304800</xdr:colOff>
          <xdr:row>9</xdr:row>
          <xdr:rowOff>9525</xdr:rowOff>
        </xdr:to>
        <xdr:sp macro="" textlink="">
          <xdr:nvSpPr>
            <xdr:cNvPr id="51217" name="Check Box 17" hidden="1">
              <a:extLst>
                <a:ext uri="{63B3BB69-23CF-44E3-9099-C40C66FF867C}">
                  <a14:compatExt spid="_x0000_s5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下肢静脈血栓症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9525</xdr:rowOff>
        </xdr:from>
        <xdr:to>
          <xdr:col>18</xdr:col>
          <xdr:colOff>28575</xdr:colOff>
          <xdr:row>8</xdr:row>
          <xdr:rowOff>219075</xdr:rowOff>
        </xdr:to>
        <xdr:sp macro="" textlink="">
          <xdr:nvSpPr>
            <xdr:cNvPr id="51218" name="Check Box 18" hidden="1">
              <a:extLst>
                <a:ext uri="{63B3BB69-23CF-44E3-9099-C40C66FF867C}">
                  <a14:compatExt spid="_x0000_s5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心不全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238125</xdr:rowOff>
        </xdr:from>
        <xdr:to>
          <xdr:col>6</xdr:col>
          <xdr:colOff>66675</xdr:colOff>
          <xdr:row>9</xdr:row>
          <xdr:rowOff>9525</xdr:rowOff>
        </xdr:to>
        <xdr:sp macro="" textlink="">
          <xdr:nvSpPr>
            <xdr:cNvPr id="51219" name="Check Box 19" hidden="1">
              <a:extLst>
                <a:ext uri="{63B3BB69-23CF-44E3-9099-C40C66FF867C}">
                  <a14:compatExt spid="_x0000_s5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不眠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238125</xdr:rowOff>
        </xdr:from>
        <xdr:to>
          <xdr:col>8</xdr:col>
          <xdr:colOff>38100</xdr:colOff>
          <xdr:row>9</xdr:row>
          <xdr:rowOff>9525</xdr:rowOff>
        </xdr:to>
        <xdr:sp macro="" textlink="">
          <xdr:nvSpPr>
            <xdr:cNvPr id="51220" name="Check Box 20" hidden="1">
              <a:extLst>
                <a:ext uri="{63B3BB69-23CF-44E3-9099-C40C66FF867C}">
                  <a14:compatExt spid="_x0000_s5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うつ病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xdr:row>
          <xdr:rowOff>238125</xdr:rowOff>
        </xdr:from>
        <xdr:to>
          <xdr:col>9</xdr:col>
          <xdr:colOff>152400</xdr:colOff>
          <xdr:row>9</xdr:row>
          <xdr:rowOff>9525</xdr:rowOff>
        </xdr:to>
        <xdr:sp macro="" textlink="">
          <xdr:nvSpPr>
            <xdr:cNvPr id="51221" name="Check Box 21" hidden="1">
              <a:extLst>
                <a:ext uri="{63B3BB69-23CF-44E3-9099-C40C66FF867C}">
                  <a14:compatExt spid="_x0000_s5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便秘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xdr:row>
          <xdr:rowOff>238125</xdr:rowOff>
        </xdr:from>
        <xdr:to>
          <xdr:col>12</xdr:col>
          <xdr:colOff>238125</xdr:colOff>
          <xdr:row>9</xdr:row>
          <xdr:rowOff>9525</xdr:rowOff>
        </xdr:to>
        <xdr:sp macro="" textlink="">
          <xdr:nvSpPr>
            <xdr:cNvPr id="51222" name="Check Box 22" hidden="1">
              <a:extLst>
                <a:ext uri="{63B3BB69-23CF-44E3-9099-C40C66FF867C}">
                  <a14:compatExt spid="_x0000_s5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大腿骨頸部骨折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xdr:row>
          <xdr:rowOff>238125</xdr:rowOff>
        </xdr:from>
        <xdr:to>
          <xdr:col>15</xdr:col>
          <xdr:colOff>0</xdr:colOff>
          <xdr:row>9</xdr:row>
          <xdr:rowOff>9525</xdr:rowOff>
        </xdr:to>
        <xdr:sp macro="" textlink="">
          <xdr:nvSpPr>
            <xdr:cNvPr id="51223" name="Check Box 23" hidden="1">
              <a:extLst>
                <a:ext uri="{63B3BB69-23CF-44E3-9099-C40C66FF867C}">
                  <a14:compatExt spid="_x0000_s5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46160</xdr:colOff>
          <xdr:row>10</xdr:row>
          <xdr:rowOff>24179</xdr:rowOff>
        </xdr:from>
        <xdr:to>
          <xdr:col>16</xdr:col>
          <xdr:colOff>160459</xdr:colOff>
          <xdr:row>10</xdr:row>
          <xdr:rowOff>243254</xdr:rowOff>
        </xdr:to>
        <xdr:grpSp>
          <xdr:nvGrpSpPr>
            <xdr:cNvPr id="27" name="グループ化 26"/>
            <xdr:cNvGrpSpPr/>
          </xdr:nvGrpSpPr>
          <xdr:grpSpPr>
            <a:xfrm>
              <a:off x="1541585" y="3443654"/>
              <a:ext cx="5133974" cy="219075"/>
              <a:chOff x="1095376" y="3429000"/>
              <a:chExt cx="5133973" cy="219075"/>
            </a:xfrm>
          </xdr:grpSpPr>
          <xdr:sp macro="" textlink="">
            <xdr:nvSpPr>
              <xdr:cNvPr id="51224" name="Check Box 24" hidden="1">
                <a:extLst>
                  <a:ext uri="{63B3BB69-23CF-44E3-9099-C40C66FF867C}">
                    <a14:compatExt spid="_x0000_s51224"/>
                  </a:ext>
                </a:extLst>
              </xdr:cNvPr>
              <xdr:cNvSpPr/>
            </xdr:nvSpPr>
            <xdr:spPr bwMode="auto">
              <a:xfrm>
                <a:off x="1095376" y="3429000"/>
                <a:ext cx="1123951"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インシュリン注射</a:t>
                </a:r>
              </a:p>
            </xdr:txBody>
          </xdr:sp>
          <xdr:sp macro="" textlink="">
            <xdr:nvSpPr>
              <xdr:cNvPr id="51225" name="Check Box 25" hidden="1">
                <a:extLst>
                  <a:ext uri="{63B3BB69-23CF-44E3-9099-C40C66FF867C}">
                    <a14:compatExt spid="_x0000_s51225"/>
                  </a:ext>
                </a:extLst>
              </xdr:cNvPr>
              <xdr:cNvSpPr/>
            </xdr:nvSpPr>
            <xdr:spPr bwMode="auto">
              <a:xfrm>
                <a:off x="2143125" y="3429000"/>
                <a:ext cx="13906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酸素吸入(HOT含む)</a:t>
                </a:r>
              </a:p>
            </xdr:txBody>
          </xdr:sp>
          <xdr:sp macro="" textlink="">
            <xdr:nvSpPr>
              <xdr:cNvPr id="51226" name="Check Box 26" hidden="1">
                <a:extLst>
                  <a:ext uri="{63B3BB69-23CF-44E3-9099-C40C66FF867C}">
                    <a14:compatExt spid="_x0000_s51226"/>
                  </a:ext>
                </a:extLst>
              </xdr:cNvPr>
              <xdr:cNvSpPr/>
            </xdr:nvSpPr>
            <xdr:spPr bwMode="auto">
              <a:xfrm>
                <a:off x="3505200" y="3429000"/>
                <a:ext cx="7905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気管切開</a:t>
                </a:r>
              </a:p>
            </xdr:txBody>
          </xdr:sp>
          <xdr:sp macro="" textlink="">
            <xdr:nvSpPr>
              <xdr:cNvPr id="51227" name="Check Box 27" hidden="1">
                <a:extLst>
                  <a:ext uri="{63B3BB69-23CF-44E3-9099-C40C66FF867C}">
                    <a14:compatExt spid="_x0000_s51227"/>
                  </a:ext>
                </a:extLst>
              </xdr:cNvPr>
              <xdr:cNvSpPr/>
            </xdr:nvSpPr>
            <xdr:spPr bwMode="auto">
              <a:xfrm>
                <a:off x="4295775" y="3429000"/>
                <a:ext cx="5048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透析 </a:t>
                </a:r>
              </a:p>
            </xdr:txBody>
          </xdr:sp>
          <xdr:sp macro="" textlink="">
            <xdr:nvSpPr>
              <xdr:cNvPr id="51228" name="Check Box 28" hidden="1">
                <a:extLst>
                  <a:ext uri="{63B3BB69-23CF-44E3-9099-C40C66FF867C}">
                    <a14:compatExt spid="_x0000_s51228"/>
                  </a:ext>
                </a:extLst>
              </xdr:cNvPr>
              <xdr:cNvSpPr/>
            </xdr:nvSpPr>
            <xdr:spPr bwMode="auto">
              <a:xfrm>
                <a:off x="4867275" y="3429000"/>
                <a:ext cx="5048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褥瘡 </a:t>
                </a:r>
              </a:p>
            </xdr:txBody>
          </xdr:sp>
          <xdr:sp macro="" textlink="">
            <xdr:nvSpPr>
              <xdr:cNvPr id="51229" name="Check Box 29" hidden="1">
                <a:extLst>
                  <a:ext uri="{63B3BB69-23CF-44E3-9099-C40C66FF867C}">
                    <a14:compatExt spid="_x0000_s51229"/>
                  </a:ext>
                </a:extLst>
              </xdr:cNvPr>
              <xdr:cNvSpPr/>
            </xdr:nvSpPr>
            <xdr:spPr bwMode="auto">
              <a:xfrm>
                <a:off x="5524499" y="3429000"/>
                <a:ext cx="7048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9525</xdr:rowOff>
        </xdr:from>
        <xdr:to>
          <xdr:col>3</xdr:col>
          <xdr:colOff>400050</xdr:colOff>
          <xdr:row>13</xdr:row>
          <xdr:rowOff>228600</xdr:rowOff>
        </xdr:to>
        <xdr:sp macro="" textlink="">
          <xdr:nvSpPr>
            <xdr:cNvPr id="51230" name="Check Box 30" hidden="1">
              <a:extLst>
                <a:ext uri="{63B3BB69-23CF-44E3-9099-C40C66FF867C}">
                  <a14:compatExt spid="_x0000_s5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自宅退院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xdr:row>
          <xdr:rowOff>9525</xdr:rowOff>
        </xdr:from>
        <xdr:to>
          <xdr:col>7</xdr:col>
          <xdr:colOff>238125</xdr:colOff>
          <xdr:row>13</xdr:row>
          <xdr:rowOff>219075</xdr:rowOff>
        </xdr:to>
        <xdr:sp macro="" textlink="">
          <xdr:nvSpPr>
            <xdr:cNvPr id="51231" name="Check Box 31" hidden="1">
              <a:extLst>
                <a:ext uri="{63B3BB69-23CF-44E3-9099-C40C66FF867C}">
                  <a14:compatExt spid="_x0000_s5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療養型病院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xdr:row>
          <xdr:rowOff>9525</xdr:rowOff>
        </xdr:from>
        <xdr:to>
          <xdr:col>11</xdr:col>
          <xdr:colOff>38100</xdr:colOff>
          <xdr:row>13</xdr:row>
          <xdr:rowOff>219075</xdr:rowOff>
        </xdr:to>
        <xdr:sp macro="" textlink="">
          <xdr:nvSpPr>
            <xdr:cNvPr id="51232" name="Check Box 32" hidden="1">
              <a:extLst>
                <a:ext uri="{63B3BB69-23CF-44E3-9099-C40C66FF867C}">
                  <a14:compatExt spid="_x0000_s5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入所型施設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13</xdr:row>
          <xdr:rowOff>9525</xdr:rowOff>
        </xdr:from>
        <xdr:to>
          <xdr:col>15</xdr:col>
          <xdr:colOff>47625</xdr:colOff>
          <xdr:row>13</xdr:row>
          <xdr:rowOff>219075</xdr:rowOff>
        </xdr:to>
        <xdr:sp macro="" textlink="">
          <xdr:nvSpPr>
            <xdr:cNvPr id="51233" name="Check Box 33" hidden="1">
              <a:extLst>
                <a:ext uri="{63B3BB69-23CF-44E3-9099-C40C66FF867C}">
                  <a14:compatExt spid="_x0000_s5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9525</xdr:rowOff>
        </xdr:from>
        <xdr:to>
          <xdr:col>4</xdr:col>
          <xdr:colOff>104775</xdr:colOff>
          <xdr:row>14</xdr:row>
          <xdr:rowOff>219075</xdr:rowOff>
        </xdr:to>
        <xdr:sp macro="" textlink="">
          <xdr:nvSpPr>
            <xdr:cNvPr id="51234" name="Check Box 34" hidden="1">
              <a:extLst>
                <a:ext uri="{63B3BB69-23CF-44E3-9099-C40C66FF867C}">
                  <a14:compatExt spid="_x0000_s5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治療の継続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xdr:row>
          <xdr:rowOff>9525</xdr:rowOff>
        </xdr:from>
        <xdr:to>
          <xdr:col>6</xdr:col>
          <xdr:colOff>123825</xdr:colOff>
          <xdr:row>14</xdr:row>
          <xdr:rowOff>219075</xdr:rowOff>
        </xdr:to>
        <xdr:sp macro="" textlink="">
          <xdr:nvSpPr>
            <xdr:cNvPr id="51235" name="Check Box 35" hidden="1">
              <a:extLst>
                <a:ext uri="{63B3BB69-23CF-44E3-9099-C40C66FF867C}">
                  <a14:compatExt spid="_x0000_s5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リハビリ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14</xdr:row>
          <xdr:rowOff>9525</xdr:rowOff>
        </xdr:from>
        <xdr:to>
          <xdr:col>8</xdr:col>
          <xdr:colOff>381000</xdr:colOff>
          <xdr:row>14</xdr:row>
          <xdr:rowOff>219075</xdr:rowOff>
        </xdr:to>
        <xdr:sp macro="" textlink="">
          <xdr:nvSpPr>
            <xdr:cNvPr id="51236" name="Check Box 36" hidden="1">
              <a:extLst>
                <a:ext uri="{63B3BB69-23CF-44E3-9099-C40C66FF867C}">
                  <a14:compatExt spid="_x0000_s5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長期療養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14</xdr:row>
          <xdr:rowOff>9525</xdr:rowOff>
        </xdr:from>
        <xdr:to>
          <xdr:col>12</xdr:col>
          <xdr:colOff>209550</xdr:colOff>
          <xdr:row>14</xdr:row>
          <xdr:rowOff>219075</xdr:rowOff>
        </xdr:to>
        <xdr:sp macro="" textlink="">
          <xdr:nvSpPr>
            <xdr:cNvPr id="51237" name="Check Box 37" hidden="1">
              <a:extLst>
                <a:ext uri="{63B3BB69-23CF-44E3-9099-C40C66FF867C}">
                  <a14:compatExt spid="_x0000_s5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外来診察・投薬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14</xdr:row>
          <xdr:rowOff>9525</xdr:rowOff>
        </xdr:from>
        <xdr:to>
          <xdr:col>15</xdr:col>
          <xdr:colOff>47625</xdr:colOff>
          <xdr:row>14</xdr:row>
          <xdr:rowOff>219075</xdr:rowOff>
        </xdr:to>
        <xdr:sp macro="" textlink="">
          <xdr:nvSpPr>
            <xdr:cNvPr id="51238" name="Check Box 38" hidden="1">
              <a:extLst>
                <a:ext uri="{63B3BB69-23CF-44E3-9099-C40C66FF867C}">
                  <a14:compatExt spid="_x0000_s5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28575</xdr:rowOff>
        </xdr:from>
        <xdr:to>
          <xdr:col>3</xdr:col>
          <xdr:colOff>400050</xdr:colOff>
          <xdr:row>15</xdr:row>
          <xdr:rowOff>238125</xdr:rowOff>
        </xdr:to>
        <xdr:sp macro="" textlink="">
          <xdr:nvSpPr>
            <xdr:cNvPr id="51239" name="Check Box 39" hidden="1">
              <a:extLst>
                <a:ext uri="{63B3BB69-23CF-44E3-9099-C40C66FF867C}">
                  <a14:compatExt spid="_x0000_s5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38100</xdr:rowOff>
        </xdr:from>
        <xdr:to>
          <xdr:col>9</xdr:col>
          <xdr:colOff>76200</xdr:colOff>
          <xdr:row>15</xdr:row>
          <xdr:rowOff>257175</xdr:rowOff>
        </xdr:to>
        <xdr:sp macro="" textlink="">
          <xdr:nvSpPr>
            <xdr:cNvPr id="51240" name="Check Box 40" hidden="1">
              <a:extLst>
                <a:ext uri="{63B3BB69-23CF-44E3-9099-C40C66FF867C}">
                  <a14:compatExt spid="_x0000_s5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脳卒中以外の症状で受診必要（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15</xdr:row>
          <xdr:rowOff>28575</xdr:rowOff>
        </xdr:from>
        <xdr:to>
          <xdr:col>14</xdr:col>
          <xdr:colOff>66675</xdr:colOff>
          <xdr:row>15</xdr:row>
          <xdr:rowOff>238125</xdr:rowOff>
        </xdr:to>
        <xdr:sp macro="" textlink="">
          <xdr:nvSpPr>
            <xdr:cNvPr id="51241" name="Check Box 41" hidden="1">
              <a:extLst>
                <a:ext uri="{63B3BB69-23CF-44E3-9099-C40C66FF867C}">
                  <a14:compatExt spid="_x0000_s5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15</xdr:row>
          <xdr:rowOff>28575</xdr:rowOff>
        </xdr:from>
        <xdr:to>
          <xdr:col>17</xdr:col>
          <xdr:colOff>47625</xdr:colOff>
          <xdr:row>15</xdr:row>
          <xdr:rowOff>238125</xdr:rowOff>
        </xdr:to>
        <xdr:sp macro="" textlink="">
          <xdr:nvSpPr>
            <xdr:cNvPr id="51242" name="Check Box 42" hidden="1">
              <a:extLst>
                <a:ext uri="{63B3BB69-23CF-44E3-9099-C40C66FF867C}">
                  <a14:compatExt spid="_x0000_s5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定期検査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28575</xdr:rowOff>
        </xdr:from>
        <xdr:to>
          <xdr:col>17</xdr:col>
          <xdr:colOff>561975</xdr:colOff>
          <xdr:row>15</xdr:row>
          <xdr:rowOff>247650</xdr:rowOff>
        </xdr:to>
        <xdr:sp macro="" textlink="">
          <xdr:nvSpPr>
            <xdr:cNvPr id="51243" name="Check Box 43" hidden="1">
              <a:extLst>
                <a:ext uri="{63B3BB69-23CF-44E3-9099-C40C66FF867C}">
                  <a14:compatExt spid="_x0000_s5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投薬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28575</xdr:rowOff>
        </xdr:from>
        <xdr:to>
          <xdr:col>5</xdr:col>
          <xdr:colOff>247650</xdr:colOff>
          <xdr:row>16</xdr:row>
          <xdr:rowOff>238125</xdr:rowOff>
        </xdr:to>
        <xdr:sp macro="" textlink="">
          <xdr:nvSpPr>
            <xdr:cNvPr id="51244" name="Check Box 44" hidden="1">
              <a:extLst>
                <a:ext uri="{63B3BB69-23CF-44E3-9099-C40C66FF867C}">
                  <a14:compatExt spid="_x0000_s5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当院（急性期病院）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16</xdr:row>
          <xdr:rowOff>28575</xdr:rowOff>
        </xdr:from>
        <xdr:to>
          <xdr:col>12</xdr:col>
          <xdr:colOff>0</xdr:colOff>
          <xdr:row>16</xdr:row>
          <xdr:rowOff>238125</xdr:rowOff>
        </xdr:to>
        <xdr:sp macro="" textlink="">
          <xdr:nvSpPr>
            <xdr:cNvPr id="51245" name="Check Box 45" hidden="1">
              <a:extLst>
                <a:ext uri="{63B3BB69-23CF-44E3-9099-C40C66FF867C}">
                  <a14:compatExt spid="_x0000_s5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初期対応が可能な場合は貴院にて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9525</xdr:rowOff>
        </xdr:from>
        <xdr:to>
          <xdr:col>3</xdr:col>
          <xdr:colOff>47625</xdr:colOff>
          <xdr:row>17</xdr:row>
          <xdr:rowOff>228600</xdr:rowOff>
        </xdr:to>
        <xdr:sp macro="" textlink="">
          <xdr:nvSpPr>
            <xdr:cNvPr id="51246" name="Check Box 46" hidden="1">
              <a:extLst>
                <a:ext uri="{63B3BB69-23CF-44E3-9099-C40C66FF867C}">
                  <a14:compatExt spid="_x0000_s5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9525</xdr:rowOff>
        </xdr:from>
        <xdr:to>
          <xdr:col>5</xdr:col>
          <xdr:colOff>104775</xdr:colOff>
          <xdr:row>17</xdr:row>
          <xdr:rowOff>228600</xdr:rowOff>
        </xdr:to>
        <xdr:sp macro="" textlink="">
          <xdr:nvSpPr>
            <xdr:cNvPr id="51247" name="Check Box 47" hidden="1">
              <a:extLst>
                <a:ext uri="{63B3BB69-23CF-44E3-9099-C40C66FF867C}">
                  <a14:compatExt spid="_x0000_s5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38100</xdr:rowOff>
        </xdr:from>
        <xdr:to>
          <xdr:col>4</xdr:col>
          <xdr:colOff>304800</xdr:colOff>
          <xdr:row>24</xdr:row>
          <xdr:rowOff>0</xdr:rowOff>
        </xdr:to>
        <xdr:sp macro="" textlink="">
          <xdr:nvSpPr>
            <xdr:cNvPr id="51248" name="Check Box 48" hidden="1">
              <a:extLst>
                <a:ext uri="{63B3BB69-23CF-44E3-9099-C40C66FF867C}">
                  <a14:compatExt spid="_x0000_s5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23</xdr:row>
          <xdr:rowOff>38100</xdr:rowOff>
        </xdr:from>
        <xdr:to>
          <xdr:col>6</xdr:col>
          <xdr:colOff>0</xdr:colOff>
          <xdr:row>24</xdr:row>
          <xdr:rowOff>0</xdr:rowOff>
        </xdr:to>
        <xdr:sp macro="" textlink="">
          <xdr:nvSpPr>
            <xdr:cNvPr id="51249" name="Check Box 49" hidden="1">
              <a:extLst>
                <a:ext uri="{63B3BB69-23CF-44E3-9099-C40C66FF867C}">
                  <a14:compatExt spid="_x0000_s5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2609850</xdr:rowOff>
        </xdr:from>
        <xdr:to>
          <xdr:col>3</xdr:col>
          <xdr:colOff>400050</xdr:colOff>
          <xdr:row>21</xdr:row>
          <xdr:rowOff>228600</xdr:rowOff>
        </xdr:to>
        <xdr:sp macro="" textlink="">
          <xdr:nvSpPr>
            <xdr:cNvPr id="51250" name="Check Box 50" hidden="1">
              <a:extLst>
                <a:ext uri="{63B3BB69-23CF-44E3-9099-C40C66FF867C}">
                  <a14:compatExt spid="_x0000_s5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追加なし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xdr:row>
          <xdr:rowOff>28575</xdr:rowOff>
        </xdr:from>
        <xdr:to>
          <xdr:col>10</xdr:col>
          <xdr:colOff>47625</xdr:colOff>
          <xdr:row>12</xdr:row>
          <xdr:rowOff>257175</xdr:rowOff>
        </xdr:to>
        <xdr:sp macro="" textlink="">
          <xdr:nvSpPr>
            <xdr:cNvPr id="51252" name="Check Box 52" hidden="1">
              <a:extLst>
                <a:ext uri="{63B3BB69-23CF-44E3-9099-C40C66FF867C}">
                  <a14:compatExt spid="_x0000_s5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ネスプ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xdr:row>
          <xdr:rowOff>28575</xdr:rowOff>
        </xdr:from>
        <xdr:to>
          <xdr:col>13</xdr:col>
          <xdr:colOff>133350</xdr:colOff>
          <xdr:row>12</xdr:row>
          <xdr:rowOff>247650</xdr:rowOff>
        </xdr:to>
        <xdr:sp macro="" textlink="">
          <xdr:nvSpPr>
            <xdr:cNvPr id="51253" name="Check Box 53" hidden="1">
              <a:extLst>
                <a:ext uri="{63B3BB69-23CF-44E3-9099-C40C66FF867C}">
                  <a14:compatExt spid="_x0000_s5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輸血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12</xdr:row>
          <xdr:rowOff>28575</xdr:rowOff>
        </xdr:from>
        <xdr:to>
          <xdr:col>14</xdr:col>
          <xdr:colOff>257175</xdr:colOff>
          <xdr:row>12</xdr:row>
          <xdr:rowOff>238125</xdr:rowOff>
        </xdr:to>
        <xdr:sp macro="" textlink="">
          <xdr:nvSpPr>
            <xdr:cNvPr id="51254" name="Check Box 54" hidden="1">
              <a:extLst>
                <a:ext uri="{63B3BB69-23CF-44E3-9099-C40C66FF867C}">
                  <a14:compatExt spid="_x0000_s5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xdr:row>
          <xdr:rowOff>9525</xdr:rowOff>
        </xdr:from>
        <xdr:to>
          <xdr:col>5</xdr:col>
          <xdr:colOff>161925</xdr:colOff>
          <xdr:row>12</xdr:row>
          <xdr:rowOff>0</xdr:rowOff>
        </xdr:to>
        <xdr:sp macro="" textlink="">
          <xdr:nvSpPr>
            <xdr:cNvPr id="51255" name="Check Box 55" hidden="1">
              <a:extLst>
                <a:ext uri="{63B3BB69-23CF-44E3-9099-C40C66FF867C}">
                  <a14:compatExt spid="_x0000_s5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プラザキサ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11</xdr:row>
          <xdr:rowOff>9525</xdr:rowOff>
        </xdr:from>
        <xdr:to>
          <xdr:col>7</xdr:col>
          <xdr:colOff>361950</xdr:colOff>
          <xdr:row>12</xdr:row>
          <xdr:rowOff>0</xdr:rowOff>
        </xdr:to>
        <xdr:sp macro="" textlink="">
          <xdr:nvSpPr>
            <xdr:cNvPr id="51259" name="Check Box 59" hidden="1">
              <a:extLst>
                <a:ext uri="{63B3BB69-23CF-44E3-9099-C40C66FF867C}">
                  <a14:compatExt spid="_x0000_s5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イグザレルト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11</xdr:row>
          <xdr:rowOff>19050</xdr:rowOff>
        </xdr:from>
        <xdr:to>
          <xdr:col>12</xdr:col>
          <xdr:colOff>390525</xdr:colOff>
          <xdr:row>12</xdr:row>
          <xdr:rowOff>9525</xdr:rowOff>
        </xdr:to>
        <xdr:sp macro="" textlink="">
          <xdr:nvSpPr>
            <xdr:cNvPr id="51260" name="Check Box 60" hidden="1">
              <a:extLst>
                <a:ext uri="{63B3BB69-23CF-44E3-9099-C40C66FF867C}">
                  <a14:compatExt spid="_x0000_s5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リクシアナ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9525</xdr:rowOff>
        </xdr:from>
        <xdr:to>
          <xdr:col>10</xdr:col>
          <xdr:colOff>257175</xdr:colOff>
          <xdr:row>12</xdr:row>
          <xdr:rowOff>0</xdr:rowOff>
        </xdr:to>
        <xdr:sp macro="" textlink="">
          <xdr:nvSpPr>
            <xdr:cNvPr id="51261" name="Check Box 61" hidden="1">
              <a:extLst>
                <a:ext uri="{63B3BB69-23CF-44E3-9099-C40C66FF867C}">
                  <a14:compatExt spid="_x0000_s5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エリキュース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xdr:row>
          <xdr:rowOff>9525</xdr:rowOff>
        </xdr:from>
        <xdr:to>
          <xdr:col>17</xdr:col>
          <xdr:colOff>504825</xdr:colOff>
          <xdr:row>12</xdr:row>
          <xdr:rowOff>0</xdr:rowOff>
        </xdr:to>
        <xdr:sp macro="" textlink="">
          <xdr:nvSpPr>
            <xdr:cNvPr id="51262" name="Check Box 62" hidden="1">
              <a:extLst>
                <a:ext uri="{63B3BB69-23CF-44E3-9099-C40C66FF867C}">
                  <a14:compatExt spid="_x0000_s5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イケープラ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12</xdr:row>
          <xdr:rowOff>9525</xdr:rowOff>
        </xdr:from>
        <xdr:to>
          <xdr:col>6</xdr:col>
          <xdr:colOff>171450</xdr:colOff>
          <xdr:row>13</xdr:row>
          <xdr:rowOff>0</xdr:rowOff>
        </xdr:to>
        <xdr:sp macro="" textlink="">
          <xdr:nvSpPr>
            <xdr:cNvPr id="51263" name="Check Box 63" hidden="1">
              <a:extLst>
                <a:ext uri="{63B3BB69-23CF-44E3-9099-C40C66FF867C}">
                  <a14:compatExt spid="_x0000_s5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ビムパット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12</xdr:row>
          <xdr:rowOff>9525</xdr:rowOff>
        </xdr:from>
        <xdr:to>
          <xdr:col>12</xdr:col>
          <xdr:colOff>95250</xdr:colOff>
          <xdr:row>12</xdr:row>
          <xdr:rowOff>257175</xdr:rowOff>
        </xdr:to>
        <xdr:sp macro="" textlink="">
          <xdr:nvSpPr>
            <xdr:cNvPr id="51264" name="Check Box 64" hidden="1">
              <a:extLst>
                <a:ext uri="{63B3BB69-23CF-44E3-9099-C40C66FF867C}">
                  <a14:compatExt spid="_x0000_s5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フォルテオ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257175</xdr:rowOff>
        </xdr:from>
        <xdr:to>
          <xdr:col>8</xdr:col>
          <xdr:colOff>238125</xdr:colOff>
          <xdr:row>12</xdr:row>
          <xdr:rowOff>247650</xdr:rowOff>
        </xdr:to>
        <xdr:sp macro="" textlink="">
          <xdr:nvSpPr>
            <xdr:cNvPr id="51265" name="Check Box 65" hidden="1">
              <a:extLst>
                <a:ext uri="{63B3BB69-23CF-44E3-9099-C40C66FF867C}">
                  <a14:compatExt spid="_x0000_s5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フィコンパ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11</xdr:row>
          <xdr:rowOff>9525</xdr:rowOff>
        </xdr:from>
        <xdr:to>
          <xdr:col>15</xdr:col>
          <xdr:colOff>28575</xdr:colOff>
          <xdr:row>12</xdr:row>
          <xdr:rowOff>0</xdr:rowOff>
        </xdr:to>
        <xdr:sp macro="" textlink="">
          <xdr:nvSpPr>
            <xdr:cNvPr id="51266" name="Check Box 66" hidden="1">
              <a:extLst>
                <a:ext uri="{63B3BB69-23CF-44E3-9099-C40C66FF867C}">
                  <a14:compatExt spid="_x0000_s5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エフィエント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19050</xdr:rowOff>
        </xdr:from>
        <xdr:to>
          <xdr:col>3</xdr:col>
          <xdr:colOff>171450</xdr:colOff>
          <xdr:row>10</xdr:row>
          <xdr:rowOff>238125</xdr:rowOff>
        </xdr:to>
        <xdr:sp macro="" textlink="">
          <xdr:nvSpPr>
            <xdr:cNvPr id="51273" name="Check Box 73" hidden="1">
              <a:extLst>
                <a:ext uri="{63B3BB69-23CF-44E3-9099-C40C66FF867C}">
                  <a14:compatExt spid="_x0000_s5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19050</xdr:rowOff>
        </xdr:from>
        <xdr:to>
          <xdr:col>3</xdr:col>
          <xdr:colOff>161925</xdr:colOff>
          <xdr:row>11</xdr:row>
          <xdr:rowOff>238125</xdr:rowOff>
        </xdr:to>
        <xdr:sp macro="" textlink="">
          <xdr:nvSpPr>
            <xdr:cNvPr id="51275" name="Check Box 75" hidden="1">
              <a:extLst>
                <a:ext uri="{63B3BB69-23CF-44E3-9099-C40C66FF867C}">
                  <a14:compatExt spid="_x0000_s5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9525</xdr:rowOff>
        </xdr:from>
        <xdr:to>
          <xdr:col>4</xdr:col>
          <xdr:colOff>66675</xdr:colOff>
          <xdr:row>13</xdr:row>
          <xdr:rowOff>0</xdr:rowOff>
        </xdr:to>
        <xdr:sp macro="" textlink="">
          <xdr:nvSpPr>
            <xdr:cNvPr id="51276" name="Check Box 76" hidden="1">
              <a:extLst>
                <a:ext uri="{63B3BB69-23CF-44E3-9099-C40C66FF867C}">
                  <a14:compatExt spid="_x0000_s5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ラミクタール</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3</xdr:col>
      <xdr:colOff>396875</xdr:colOff>
      <xdr:row>19</xdr:row>
      <xdr:rowOff>361949</xdr:rowOff>
    </xdr:from>
    <xdr:to>
      <xdr:col>3</xdr:col>
      <xdr:colOff>393700</xdr:colOff>
      <xdr:row>19</xdr:row>
      <xdr:rowOff>361949</xdr:rowOff>
    </xdr:to>
    <xdr:cxnSp macro="">
      <xdr:nvCxnSpPr>
        <xdr:cNvPr id="2" name="直線コネクタ 1"/>
        <xdr:cNvCxnSpPr/>
      </xdr:nvCxnSpPr>
      <xdr:spPr>
        <a:xfrm rot="16200000" flipH="1">
          <a:off x="2281238" y="7662861"/>
          <a:ext cx="0" cy="9525"/>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84455</xdr:colOff>
      <xdr:row>2</xdr:row>
      <xdr:rowOff>123825</xdr:rowOff>
    </xdr:from>
    <xdr:to>
      <xdr:col>7</xdr:col>
      <xdr:colOff>351155</xdr:colOff>
      <xdr:row>2</xdr:row>
      <xdr:rowOff>352425</xdr:rowOff>
    </xdr:to>
    <xdr:sp macro="" textlink="">
      <xdr:nvSpPr>
        <xdr:cNvPr id="3" name="Text Box 14"/>
        <xdr:cNvSpPr txBox="1">
          <a:spLocks noChangeArrowheads="1"/>
        </xdr:cNvSpPr>
      </xdr:nvSpPr>
      <xdr:spPr bwMode="auto">
        <a:xfrm>
          <a:off x="3695700" y="1228725"/>
          <a:ext cx="266700" cy="2286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様</a:t>
          </a:r>
        </a:p>
      </xdr:txBody>
    </xdr:sp>
    <xdr:clientData/>
  </xdr:twoCellAnchor>
  <xdr:twoCellAnchor>
    <xdr:from>
      <xdr:col>0</xdr:col>
      <xdr:colOff>22225</xdr:colOff>
      <xdr:row>10</xdr:row>
      <xdr:rowOff>266700</xdr:rowOff>
    </xdr:from>
    <xdr:to>
      <xdr:col>0</xdr:col>
      <xdr:colOff>298456</xdr:colOff>
      <xdr:row>11</xdr:row>
      <xdr:rowOff>114300</xdr:rowOff>
    </xdr:to>
    <xdr:sp macro="" textlink="">
      <xdr:nvSpPr>
        <xdr:cNvPr id="4" name="Rectangle 24"/>
        <xdr:cNvSpPr>
          <a:spLocks noChangeArrowheads="1"/>
        </xdr:cNvSpPr>
      </xdr:nvSpPr>
      <xdr:spPr bwMode="auto">
        <a:xfrm>
          <a:off x="28575" y="4181475"/>
          <a:ext cx="266700" cy="209550"/>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FF0000"/>
              </a:solidFill>
              <a:latin typeface="ＭＳ Ｐゴシック"/>
              <a:ea typeface="ＭＳ Ｐゴシック"/>
            </a:rPr>
            <a:t>Ｄｒ</a:t>
          </a:r>
        </a:p>
      </xdr:txBody>
    </xdr:sp>
    <xdr:clientData/>
  </xdr:twoCellAnchor>
  <xdr:twoCellAnchor>
    <xdr:from>
      <xdr:col>15</xdr:col>
      <xdr:colOff>187325</xdr:colOff>
      <xdr:row>2</xdr:row>
      <xdr:rowOff>79375</xdr:rowOff>
    </xdr:from>
    <xdr:to>
      <xdr:col>17</xdr:col>
      <xdr:colOff>379928</xdr:colOff>
      <xdr:row>2</xdr:row>
      <xdr:rowOff>381069</xdr:rowOff>
    </xdr:to>
    <xdr:sp macro="" textlink="">
      <xdr:nvSpPr>
        <xdr:cNvPr id="5" name="テキスト ボックス 4"/>
        <xdr:cNvSpPr txBox="1"/>
      </xdr:nvSpPr>
      <xdr:spPr>
        <a:xfrm>
          <a:off x="7210425" y="1190625"/>
          <a:ext cx="1057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a:r>
            <a:rPr kumimoji="1" lang="ja-JP" altLang="en-US" sz="1100" b="0"/>
            <a:t>（              ）</a:t>
          </a:r>
          <a:r>
            <a:rPr kumimoji="1" lang="ja-JP" altLang="en-US" sz="1100" b="1"/>
            <a:t>歳</a:t>
          </a: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4</xdr:row>
          <xdr:rowOff>76200</xdr:rowOff>
        </xdr:from>
        <xdr:to>
          <xdr:col>3</xdr:col>
          <xdr:colOff>76200</xdr:colOff>
          <xdr:row>4</xdr:row>
          <xdr:rowOff>295275</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ＴＩＡ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xdr:row>
          <xdr:rowOff>76200</xdr:rowOff>
        </xdr:from>
        <xdr:to>
          <xdr:col>4</xdr:col>
          <xdr:colOff>419100</xdr:colOff>
          <xdr:row>4</xdr:row>
          <xdr:rowOff>295275</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脳梗塞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76200</xdr:rowOff>
        </xdr:from>
        <xdr:to>
          <xdr:col>6</xdr:col>
          <xdr:colOff>314325</xdr:colOff>
          <xdr:row>4</xdr:row>
          <xdr:rowOff>295275</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ラクナ梗塞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xdr:row>
          <xdr:rowOff>76200</xdr:rowOff>
        </xdr:from>
        <xdr:to>
          <xdr:col>8</xdr:col>
          <xdr:colOff>47625</xdr:colOff>
          <xdr:row>4</xdr:row>
          <xdr:rowOff>295275</xdr:rowOff>
        </xdr:to>
        <xdr:sp macro="" textlink="">
          <xdr:nvSpPr>
            <xdr:cNvPr id="30724" name="Check Box 4" hidden="1">
              <a:extLst>
                <a:ext uri="{63B3BB69-23CF-44E3-9099-C40C66FF867C}">
                  <a14:compatExt spid="_x0000_s3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ＢＡＤ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xdr:row>
          <xdr:rowOff>76200</xdr:rowOff>
        </xdr:from>
        <xdr:to>
          <xdr:col>9</xdr:col>
          <xdr:colOff>276225</xdr:colOff>
          <xdr:row>4</xdr:row>
          <xdr:rowOff>295275</xdr:rowOff>
        </xdr:to>
        <xdr:sp macro="" textlink="">
          <xdr:nvSpPr>
            <xdr:cNvPr id="30725" name="Check Box 5" hidden="1">
              <a:extLst>
                <a:ext uri="{63B3BB69-23CF-44E3-9099-C40C66FF867C}">
                  <a14:compatExt spid="_x0000_s3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脳血栓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4</xdr:row>
          <xdr:rowOff>76200</xdr:rowOff>
        </xdr:from>
        <xdr:to>
          <xdr:col>11</xdr:col>
          <xdr:colOff>180975</xdr:colOff>
          <xdr:row>4</xdr:row>
          <xdr:rowOff>295275</xdr:rowOff>
        </xdr:to>
        <xdr:sp macro="" textlink="">
          <xdr:nvSpPr>
            <xdr:cNvPr id="30726" name="Check Box 6" hidden="1">
              <a:extLst>
                <a:ext uri="{63B3BB69-23CF-44E3-9099-C40C66FF867C}">
                  <a14:compatExt spid="_x0000_s3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脳塞栓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xdr:row>
          <xdr:rowOff>76200</xdr:rowOff>
        </xdr:from>
        <xdr:to>
          <xdr:col>13</xdr:col>
          <xdr:colOff>9525</xdr:colOff>
          <xdr:row>4</xdr:row>
          <xdr:rowOff>295275</xdr:rowOff>
        </xdr:to>
        <xdr:sp macro="" textlink="">
          <xdr:nvSpPr>
            <xdr:cNvPr id="30727" name="Check Box 7" hidden="1">
              <a:extLst>
                <a:ext uri="{63B3BB69-23CF-44E3-9099-C40C66FF867C}">
                  <a14:compatExt spid="_x0000_s3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心原性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xdr:row>
          <xdr:rowOff>76200</xdr:rowOff>
        </xdr:from>
        <xdr:to>
          <xdr:col>15</xdr:col>
          <xdr:colOff>66675</xdr:colOff>
          <xdr:row>4</xdr:row>
          <xdr:rowOff>295275</xdr:rowOff>
        </xdr:to>
        <xdr:sp macro="" textlink="">
          <xdr:nvSpPr>
            <xdr:cNvPr id="30728" name="Check Box 8" hidden="1">
              <a:extLst>
                <a:ext uri="{63B3BB69-23CF-44E3-9099-C40C66FF867C}">
                  <a14:compatExt spid="_x0000_s30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ＡｔｏＡ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xdr:row>
          <xdr:rowOff>66675</xdr:rowOff>
        </xdr:from>
        <xdr:to>
          <xdr:col>17</xdr:col>
          <xdr:colOff>133350</xdr:colOff>
          <xdr:row>4</xdr:row>
          <xdr:rowOff>276225</xdr:rowOff>
        </xdr:to>
        <xdr:sp macro="" textlink="">
          <xdr:nvSpPr>
            <xdr:cNvPr id="30729" name="Check Box 9" hidden="1">
              <a:extLst>
                <a:ext uri="{63B3BB69-23CF-44E3-9099-C40C66FF867C}">
                  <a14:compatExt spid="_x0000_s30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脳内出血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xdr:row>
          <xdr:rowOff>66675</xdr:rowOff>
        </xdr:from>
        <xdr:to>
          <xdr:col>4</xdr:col>
          <xdr:colOff>66675</xdr:colOff>
          <xdr:row>5</xdr:row>
          <xdr:rowOff>276225</xdr:rowOff>
        </xdr:to>
        <xdr:sp macro="" textlink="">
          <xdr:nvSpPr>
            <xdr:cNvPr id="30730" name="Check Box 10" hidden="1">
              <a:extLst>
                <a:ext uri="{63B3BB69-23CF-44E3-9099-C40C66FF867C}">
                  <a14:compatExt spid="_x0000_s30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脳室内出血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xdr:row>
          <xdr:rowOff>66675</xdr:rowOff>
        </xdr:from>
        <xdr:to>
          <xdr:col>6</xdr:col>
          <xdr:colOff>190500</xdr:colOff>
          <xdr:row>5</xdr:row>
          <xdr:rowOff>276225</xdr:rowOff>
        </xdr:to>
        <xdr:sp macro="" textlink="">
          <xdr:nvSpPr>
            <xdr:cNvPr id="30731" name="Check Box 11" hidden="1">
              <a:extLst>
                <a:ext uri="{63B3BB69-23CF-44E3-9099-C40C66FF867C}">
                  <a14:compatExt spid="_x0000_s30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出血性梗塞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xdr:row>
          <xdr:rowOff>66675</xdr:rowOff>
        </xdr:from>
        <xdr:to>
          <xdr:col>8</xdr:col>
          <xdr:colOff>390525</xdr:colOff>
          <xdr:row>5</xdr:row>
          <xdr:rowOff>276225</xdr:rowOff>
        </xdr:to>
        <xdr:sp macro="" textlink="">
          <xdr:nvSpPr>
            <xdr:cNvPr id="30732" name="Check Box 12" hidden="1">
              <a:extLst>
                <a:ext uri="{63B3BB69-23CF-44E3-9099-C40C66FF867C}">
                  <a14:compatExt spid="_x0000_s30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静脈（洞）梗塞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5</xdr:row>
          <xdr:rowOff>66675</xdr:rowOff>
        </xdr:from>
        <xdr:to>
          <xdr:col>11</xdr:col>
          <xdr:colOff>28575</xdr:colOff>
          <xdr:row>5</xdr:row>
          <xdr:rowOff>276225</xdr:rowOff>
        </xdr:to>
        <xdr:sp macro="" textlink="">
          <xdr:nvSpPr>
            <xdr:cNvPr id="30733" name="Check Box 13" hidden="1">
              <a:extLst>
                <a:ext uri="{63B3BB69-23CF-44E3-9099-C40C66FF867C}">
                  <a14:compatExt spid="_x0000_s3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66675</xdr:rowOff>
        </xdr:from>
        <xdr:to>
          <xdr:col>5</xdr:col>
          <xdr:colOff>9525</xdr:colOff>
          <xdr:row>6</xdr:row>
          <xdr:rowOff>276225</xdr:rowOff>
        </xdr:to>
        <xdr:sp macro="" textlink="">
          <xdr:nvSpPr>
            <xdr:cNvPr id="30734" name="Check Box 14" hidden="1">
              <a:extLst>
                <a:ext uri="{63B3BB69-23CF-44E3-9099-C40C66FF867C}">
                  <a14:compatExt spid="_x0000_s30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破裂脳動脈瘤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6</xdr:row>
          <xdr:rowOff>66675</xdr:rowOff>
        </xdr:from>
        <xdr:to>
          <xdr:col>6</xdr:col>
          <xdr:colOff>342900</xdr:colOff>
          <xdr:row>6</xdr:row>
          <xdr:rowOff>276225</xdr:rowOff>
        </xdr:to>
        <xdr:sp macro="" textlink="">
          <xdr:nvSpPr>
            <xdr:cNvPr id="30735" name="Check Box 15" hidden="1">
              <a:extLst>
                <a:ext uri="{63B3BB69-23CF-44E3-9099-C40C66FF867C}">
                  <a14:compatExt spid="_x0000_s30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AcomACA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xdr:row>
          <xdr:rowOff>66675</xdr:rowOff>
        </xdr:from>
        <xdr:to>
          <xdr:col>8</xdr:col>
          <xdr:colOff>47625</xdr:colOff>
          <xdr:row>6</xdr:row>
          <xdr:rowOff>276225</xdr:rowOff>
        </xdr:to>
        <xdr:sp macro="" textlink="">
          <xdr:nvSpPr>
            <xdr:cNvPr id="30736" name="Check Box 16" hidden="1">
              <a:extLst>
                <a:ext uri="{63B3BB69-23CF-44E3-9099-C40C66FF867C}">
                  <a14:compatExt spid="_x0000_s30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ＩＣＡ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xdr:row>
          <xdr:rowOff>66675</xdr:rowOff>
        </xdr:from>
        <xdr:to>
          <xdr:col>9</xdr:col>
          <xdr:colOff>219075</xdr:colOff>
          <xdr:row>6</xdr:row>
          <xdr:rowOff>276225</xdr:rowOff>
        </xdr:to>
        <xdr:sp macro="" textlink="">
          <xdr:nvSpPr>
            <xdr:cNvPr id="30737" name="Check Box 17" hidden="1">
              <a:extLst>
                <a:ext uri="{63B3BB69-23CF-44E3-9099-C40C66FF867C}">
                  <a14:compatExt spid="_x0000_s30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ＭＣＡ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6</xdr:row>
          <xdr:rowOff>66675</xdr:rowOff>
        </xdr:from>
        <xdr:to>
          <xdr:col>10</xdr:col>
          <xdr:colOff>400050</xdr:colOff>
          <xdr:row>6</xdr:row>
          <xdr:rowOff>276225</xdr:rowOff>
        </xdr:to>
        <xdr:sp macro="" textlink="">
          <xdr:nvSpPr>
            <xdr:cNvPr id="30738" name="Check Box 18" hidden="1">
              <a:extLst>
                <a:ext uri="{63B3BB69-23CF-44E3-9099-C40C66FF867C}">
                  <a14:compatExt spid="_x0000_s30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ＶＡ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6</xdr:row>
          <xdr:rowOff>66675</xdr:rowOff>
        </xdr:from>
        <xdr:to>
          <xdr:col>12</xdr:col>
          <xdr:colOff>85725</xdr:colOff>
          <xdr:row>6</xdr:row>
          <xdr:rowOff>276225</xdr:rowOff>
        </xdr:to>
        <xdr:sp macro="" textlink="">
          <xdr:nvSpPr>
            <xdr:cNvPr id="30739" name="Check Box 19" hidden="1">
              <a:extLst>
                <a:ext uri="{63B3BB69-23CF-44E3-9099-C40C66FF867C}">
                  <a14:compatExt spid="_x0000_s30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6</xdr:row>
          <xdr:rowOff>66675</xdr:rowOff>
        </xdr:from>
        <xdr:to>
          <xdr:col>13</xdr:col>
          <xdr:colOff>200025</xdr:colOff>
          <xdr:row>6</xdr:row>
          <xdr:rowOff>276225</xdr:rowOff>
        </xdr:to>
        <xdr:sp macro="" textlink="">
          <xdr:nvSpPr>
            <xdr:cNvPr id="30740" name="Check Box 20" hidden="1">
              <a:extLst>
                <a:ext uri="{63B3BB69-23CF-44E3-9099-C40C66FF867C}">
                  <a14:compatExt spid="_x0000_s30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多発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xdr:row>
          <xdr:rowOff>66675</xdr:rowOff>
        </xdr:from>
        <xdr:to>
          <xdr:col>15</xdr:col>
          <xdr:colOff>285750</xdr:colOff>
          <xdr:row>6</xdr:row>
          <xdr:rowOff>276225</xdr:rowOff>
        </xdr:to>
        <xdr:sp macro="" textlink="">
          <xdr:nvSpPr>
            <xdr:cNvPr id="30741" name="Check Box 21" hidden="1">
              <a:extLst>
                <a:ext uri="{63B3BB69-23CF-44E3-9099-C40C66FF867C}">
                  <a14:compatExt spid="_x0000_s30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76200</xdr:rowOff>
        </xdr:from>
        <xdr:to>
          <xdr:col>3</xdr:col>
          <xdr:colOff>9525</xdr:colOff>
          <xdr:row>7</xdr:row>
          <xdr:rowOff>295275</xdr:rowOff>
        </xdr:to>
        <xdr:sp macro="" textlink="">
          <xdr:nvSpPr>
            <xdr:cNvPr id="30742" name="Check Box 22" hidden="1">
              <a:extLst>
                <a:ext uri="{63B3BB69-23CF-44E3-9099-C40C66FF867C}">
                  <a14:compatExt spid="_x0000_s30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7</xdr:row>
          <xdr:rowOff>76200</xdr:rowOff>
        </xdr:from>
        <xdr:to>
          <xdr:col>4</xdr:col>
          <xdr:colOff>133350</xdr:colOff>
          <xdr:row>7</xdr:row>
          <xdr:rowOff>295275</xdr:rowOff>
        </xdr:to>
        <xdr:sp macro="" textlink="">
          <xdr:nvSpPr>
            <xdr:cNvPr id="30743" name="Check Box 23" hidden="1">
              <a:extLst>
                <a:ext uri="{63B3BB69-23CF-44E3-9099-C40C66FF867C}">
                  <a14:compatExt spid="_x0000_s30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xdr:row>
          <xdr:rowOff>76200</xdr:rowOff>
        </xdr:from>
        <xdr:to>
          <xdr:col>6</xdr:col>
          <xdr:colOff>104775</xdr:colOff>
          <xdr:row>7</xdr:row>
          <xdr:rowOff>295275</xdr:rowOff>
        </xdr:to>
        <xdr:sp macro="" textlink="">
          <xdr:nvSpPr>
            <xdr:cNvPr id="30744" name="Check Box 24" hidden="1">
              <a:extLst>
                <a:ext uri="{63B3BB69-23CF-44E3-9099-C40C66FF867C}">
                  <a14:compatExt spid="_x0000_s30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両側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xdr:row>
          <xdr:rowOff>76200</xdr:rowOff>
        </xdr:from>
        <xdr:to>
          <xdr:col>7</xdr:col>
          <xdr:colOff>314325</xdr:colOff>
          <xdr:row>7</xdr:row>
          <xdr:rowOff>295275</xdr:rowOff>
        </xdr:to>
        <xdr:sp macro="" textlink="">
          <xdr:nvSpPr>
            <xdr:cNvPr id="30745" name="Check Box 25" hidden="1">
              <a:extLst>
                <a:ext uri="{63B3BB69-23CF-44E3-9099-C40C66FF867C}">
                  <a14:compatExt spid="_x0000_s30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正中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66675</xdr:rowOff>
        </xdr:from>
        <xdr:to>
          <xdr:col>4</xdr:col>
          <xdr:colOff>190500</xdr:colOff>
          <xdr:row>8</xdr:row>
          <xdr:rowOff>276225</xdr:rowOff>
        </xdr:to>
        <xdr:sp macro="" textlink="">
          <xdr:nvSpPr>
            <xdr:cNvPr id="30746" name="Check Box 26" hidden="1">
              <a:extLst>
                <a:ext uri="{63B3BB69-23CF-44E3-9099-C40C66FF867C}">
                  <a14:compatExt spid="_x0000_s30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被殻・淡蒼球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8</xdr:row>
          <xdr:rowOff>66675</xdr:rowOff>
        </xdr:from>
        <xdr:to>
          <xdr:col>6</xdr:col>
          <xdr:colOff>0</xdr:colOff>
          <xdr:row>8</xdr:row>
          <xdr:rowOff>276225</xdr:rowOff>
        </xdr:to>
        <xdr:sp macro="" textlink="">
          <xdr:nvSpPr>
            <xdr:cNvPr id="30747" name="Check Box 27" hidden="1">
              <a:extLst>
                <a:ext uri="{63B3BB69-23CF-44E3-9099-C40C66FF867C}">
                  <a14:compatExt spid="_x0000_s30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76200</xdr:rowOff>
        </xdr:from>
        <xdr:to>
          <xdr:col>7</xdr:col>
          <xdr:colOff>390525</xdr:colOff>
          <xdr:row>8</xdr:row>
          <xdr:rowOff>295275</xdr:rowOff>
        </xdr:to>
        <xdr:sp macro="" textlink="">
          <xdr:nvSpPr>
            <xdr:cNvPr id="30748" name="Check Box 28" hidden="1">
              <a:extLst>
                <a:ext uri="{63B3BB69-23CF-44E3-9099-C40C66FF867C}">
                  <a14:compatExt spid="_x0000_s30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内包付近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8</xdr:row>
          <xdr:rowOff>66675</xdr:rowOff>
        </xdr:from>
        <xdr:to>
          <xdr:col>9</xdr:col>
          <xdr:colOff>304800</xdr:colOff>
          <xdr:row>8</xdr:row>
          <xdr:rowOff>276225</xdr:rowOff>
        </xdr:to>
        <xdr:sp macro="" textlink="">
          <xdr:nvSpPr>
            <xdr:cNvPr id="30749" name="Check Box 29" hidden="1">
              <a:extLst>
                <a:ext uri="{63B3BB69-23CF-44E3-9099-C40C66FF867C}">
                  <a14:compatExt spid="_x0000_s30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尾状核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66675</xdr:rowOff>
        </xdr:from>
        <xdr:to>
          <xdr:col>11</xdr:col>
          <xdr:colOff>142875</xdr:colOff>
          <xdr:row>8</xdr:row>
          <xdr:rowOff>276225</xdr:rowOff>
        </xdr:to>
        <xdr:sp macro="" textlink="">
          <xdr:nvSpPr>
            <xdr:cNvPr id="30750" name="Check Box 30" hidden="1">
              <a:extLst>
                <a:ext uri="{63B3BB69-23CF-44E3-9099-C40C66FF867C}">
                  <a14:compatExt spid="_x0000_s30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8</xdr:row>
          <xdr:rowOff>66675</xdr:rowOff>
        </xdr:from>
        <xdr:to>
          <xdr:col>13</xdr:col>
          <xdr:colOff>9525</xdr:colOff>
          <xdr:row>8</xdr:row>
          <xdr:rowOff>276225</xdr:rowOff>
        </xdr:to>
        <xdr:sp macro="" textlink="">
          <xdr:nvSpPr>
            <xdr:cNvPr id="30751" name="Check Box 31" hidden="1">
              <a:extLst>
                <a:ext uri="{63B3BB69-23CF-44E3-9099-C40C66FF867C}">
                  <a14:compatExt spid="_x0000_s30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脳幹部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xdr:row>
          <xdr:rowOff>66675</xdr:rowOff>
        </xdr:from>
        <xdr:to>
          <xdr:col>14</xdr:col>
          <xdr:colOff>304800</xdr:colOff>
          <xdr:row>8</xdr:row>
          <xdr:rowOff>276225</xdr:rowOff>
        </xdr:to>
        <xdr:sp macro="" textlink="">
          <xdr:nvSpPr>
            <xdr:cNvPr id="30752" name="Check Box 32" hidden="1">
              <a:extLst>
                <a:ext uri="{63B3BB69-23CF-44E3-9099-C40C66FF867C}">
                  <a14:compatExt spid="_x0000_s30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放線冠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66675</xdr:rowOff>
        </xdr:from>
        <xdr:to>
          <xdr:col>4</xdr:col>
          <xdr:colOff>190500</xdr:colOff>
          <xdr:row>9</xdr:row>
          <xdr:rowOff>276225</xdr:rowOff>
        </xdr:to>
        <xdr:sp macro="" textlink="">
          <xdr:nvSpPr>
            <xdr:cNvPr id="30753" name="Check Box 33" hidden="1">
              <a:extLst>
                <a:ext uri="{63B3BB69-23CF-44E3-9099-C40C66FF867C}">
                  <a14:compatExt spid="_x0000_s30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大脳皮質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9</xdr:row>
          <xdr:rowOff>66675</xdr:rowOff>
        </xdr:from>
        <xdr:to>
          <xdr:col>5</xdr:col>
          <xdr:colOff>133350</xdr:colOff>
          <xdr:row>9</xdr:row>
          <xdr:rowOff>276225</xdr:rowOff>
        </xdr:to>
        <xdr:sp macro="" textlink="">
          <xdr:nvSpPr>
            <xdr:cNvPr id="30754" name="Check Box 34" hidden="1">
              <a:extLst>
                <a:ext uri="{63B3BB69-23CF-44E3-9099-C40C66FF867C}">
                  <a14:compatExt spid="_x0000_s30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xdr:row>
          <xdr:rowOff>66675</xdr:rowOff>
        </xdr:from>
        <xdr:to>
          <xdr:col>6</xdr:col>
          <xdr:colOff>123825</xdr:colOff>
          <xdr:row>9</xdr:row>
          <xdr:rowOff>276225</xdr:rowOff>
        </xdr:to>
        <xdr:sp macro="" textlink="">
          <xdr:nvSpPr>
            <xdr:cNvPr id="30755" name="Check Box 35" hidden="1">
              <a:extLst>
                <a:ext uri="{63B3BB69-23CF-44E3-9099-C40C66FF867C}">
                  <a14:compatExt spid="_x0000_s30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66675</xdr:rowOff>
        </xdr:from>
        <xdr:to>
          <xdr:col>7</xdr:col>
          <xdr:colOff>295275</xdr:colOff>
          <xdr:row>9</xdr:row>
          <xdr:rowOff>276225</xdr:rowOff>
        </xdr:to>
        <xdr:sp macro="" textlink="">
          <xdr:nvSpPr>
            <xdr:cNvPr id="30756" name="Check Box 36" hidden="1">
              <a:extLst>
                <a:ext uri="{63B3BB69-23CF-44E3-9099-C40C66FF867C}">
                  <a14:compatExt spid="_x0000_s30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頭頂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9</xdr:row>
          <xdr:rowOff>66675</xdr:rowOff>
        </xdr:from>
        <xdr:to>
          <xdr:col>8</xdr:col>
          <xdr:colOff>247650</xdr:colOff>
          <xdr:row>9</xdr:row>
          <xdr:rowOff>276225</xdr:rowOff>
        </xdr:to>
        <xdr:sp macro="" textlink="">
          <xdr:nvSpPr>
            <xdr:cNvPr id="30757" name="Check Box 37" hidden="1">
              <a:extLst>
                <a:ext uri="{63B3BB69-23CF-44E3-9099-C40C66FF867C}">
                  <a14:compatExt spid="_x0000_s30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xdr:row>
          <xdr:rowOff>66675</xdr:rowOff>
        </xdr:from>
        <xdr:to>
          <xdr:col>9</xdr:col>
          <xdr:colOff>419100</xdr:colOff>
          <xdr:row>9</xdr:row>
          <xdr:rowOff>276225</xdr:rowOff>
        </xdr:to>
        <xdr:sp macro="" textlink="">
          <xdr:nvSpPr>
            <xdr:cNvPr id="30758" name="Check Box 38" hidden="1">
              <a:extLst>
                <a:ext uri="{63B3BB69-23CF-44E3-9099-C40C66FF867C}">
                  <a14:compatExt spid="_x0000_s30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島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66675</xdr:rowOff>
        </xdr:from>
        <xdr:to>
          <xdr:col>4</xdr:col>
          <xdr:colOff>190500</xdr:colOff>
          <xdr:row>10</xdr:row>
          <xdr:rowOff>276225</xdr:rowOff>
        </xdr:to>
        <xdr:sp macro="" textlink="">
          <xdr:nvSpPr>
            <xdr:cNvPr id="30759" name="Check Box 39" hidden="1">
              <a:extLst>
                <a:ext uri="{63B3BB69-23CF-44E3-9099-C40C66FF867C}">
                  <a14:compatExt spid="_x0000_s30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大脳皮質下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10</xdr:row>
          <xdr:rowOff>66675</xdr:rowOff>
        </xdr:from>
        <xdr:to>
          <xdr:col>5</xdr:col>
          <xdr:colOff>133350</xdr:colOff>
          <xdr:row>10</xdr:row>
          <xdr:rowOff>276225</xdr:rowOff>
        </xdr:to>
        <xdr:sp macro="" textlink="">
          <xdr:nvSpPr>
            <xdr:cNvPr id="30760" name="Check Box 40" hidden="1">
              <a:extLst>
                <a:ext uri="{63B3BB69-23CF-44E3-9099-C40C66FF867C}">
                  <a14:compatExt spid="_x0000_s30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10</xdr:row>
          <xdr:rowOff>66675</xdr:rowOff>
        </xdr:from>
        <xdr:to>
          <xdr:col>6</xdr:col>
          <xdr:colOff>123825</xdr:colOff>
          <xdr:row>10</xdr:row>
          <xdr:rowOff>276225</xdr:rowOff>
        </xdr:to>
        <xdr:sp macro="" textlink="">
          <xdr:nvSpPr>
            <xdr:cNvPr id="30761" name="Check Box 41" hidden="1">
              <a:extLst>
                <a:ext uri="{63B3BB69-23CF-44E3-9099-C40C66FF867C}">
                  <a14:compatExt spid="_x0000_s30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xdr:row>
          <xdr:rowOff>66675</xdr:rowOff>
        </xdr:from>
        <xdr:to>
          <xdr:col>7</xdr:col>
          <xdr:colOff>295275</xdr:colOff>
          <xdr:row>10</xdr:row>
          <xdr:rowOff>276225</xdr:rowOff>
        </xdr:to>
        <xdr:sp macro="" textlink="">
          <xdr:nvSpPr>
            <xdr:cNvPr id="30762" name="Check Box 42" hidden="1">
              <a:extLst>
                <a:ext uri="{63B3BB69-23CF-44E3-9099-C40C66FF867C}">
                  <a14:compatExt spid="_x0000_s30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頭頂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10</xdr:row>
          <xdr:rowOff>66675</xdr:rowOff>
        </xdr:from>
        <xdr:to>
          <xdr:col>8</xdr:col>
          <xdr:colOff>247650</xdr:colOff>
          <xdr:row>10</xdr:row>
          <xdr:rowOff>276225</xdr:rowOff>
        </xdr:to>
        <xdr:sp macro="" textlink="">
          <xdr:nvSpPr>
            <xdr:cNvPr id="30763" name="Check Box 43" hidden="1">
              <a:extLst>
                <a:ext uri="{63B3BB69-23CF-44E3-9099-C40C66FF867C}">
                  <a14:compatExt spid="_x0000_s30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10</xdr:row>
          <xdr:rowOff>66675</xdr:rowOff>
        </xdr:from>
        <xdr:to>
          <xdr:col>10</xdr:col>
          <xdr:colOff>0</xdr:colOff>
          <xdr:row>10</xdr:row>
          <xdr:rowOff>276225</xdr:rowOff>
        </xdr:to>
        <xdr:sp macro="" textlink="">
          <xdr:nvSpPr>
            <xdr:cNvPr id="30764" name="Check Box 44" hidden="1">
              <a:extLst>
                <a:ext uri="{63B3BB69-23CF-44E3-9099-C40C66FF867C}">
                  <a14:compatExt spid="_x0000_s30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島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76200</xdr:rowOff>
        </xdr:from>
        <xdr:to>
          <xdr:col>5</xdr:col>
          <xdr:colOff>66675</xdr:colOff>
          <xdr:row>11</xdr:row>
          <xdr:rowOff>295275</xdr:rowOff>
        </xdr:to>
        <xdr:sp macro="" textlink="">
          <xdr:nvSpPr>
            <xdr:cNvPr id="30765" name="Check Box 45" hidden="1">
              <a:extLst>
                <a:ext uri="{63B3BB69-23CF-44E3-9099-C40C66FF867C}">
                  <a14:compatExt spid="_x0000_s30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頚部内頚動脈狭窄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xdr:row>
          <xdr:rowOff>66675</xdr:rowOff>
        </xdr:from>
        <xdr:to>
          <xdr:col>8</xdr:col>
          <xdr:colOff>295275</xdr:colOff>
          <xdr:row>11</xdr:row>
          <xdr:rowOff>276225</xdr:rowOff>
        </xdr:to>
        <xdr:sp macro="" textlink="">
          <xdr:nvSpPr>
            <xdr:cNvPr id="30766" name="Check Box 46" hidden="1">
              <a:extLst>
                <a:ext uri="{63B3BB69-23CF-44E3-9099-C40C66FF867C}">
                  <a14:compatExt spid="_x0000_s30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頭蓋内脳動脈狭窄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11</xdr:row>
          <xdr:rowOff>66675</xdr:rowOff>
        </xdr:from>
        <xdr:to>
          <xdr:col>9</xdr:col>
          <xdr:colOff>219075</xdr:colOff>
          <xdr:row>11</xdr:row>
          <xdr:rowOff>276225</xdr:rowOff>
        </xdr:to>
        <xdr:sp macro="" textlink="">
          <xdr:nvSpPr>
            <xdr:cNvPr id="30767" name="Check Box 47" hidden="1">
              <a:extLst>
                <a:ext uri="{63B3BB69-23CF-44E3-9099-C40C66FF867C}">
                  <a14:compatExt spid="_x0000_s30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xdr:row>
          <xdr:rowOff>66675</xdr:rowOff>
        </xdr:from>
        <xdr:to>
          <xdr:col>10</xdr:col>
          <xdr:colOff>323850</xdr:colOff>
          <xdr:row>11</xdr:row>
          <xdr:rowOff>276225</xdr:rowOff>
        </xdr:to>
        <xdr:sp macro="" textlink="">
          <xdr:nvSpPr>
            <xdr:cNvPr id="30768" name="Check Box 48" hidden="1">
              <a:extLst>
                <a:ext uri="{63B3BB69-23CF-44E3-9099-C40C66FF867C}">
                  <a14:compatExt spid="_x0000_s30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ＭＣＡ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11</xdr:row>
          <xdr:rowOff>66675</xdr:rowOff>
        </xdr:from>
        <xdr:to>
          <xdr:col>12</xdr:col>
          <xdr:colOff>66675</xdr:colOff>
          <xdr:row>11</xdr:row>
          <xdr:rowOff>276225</xdr:rowOff>
        </xdr:to>
        <xdr:sp macro="" textlink="">
          <xdr:nvSpPr>
            <xdr:cNvPr id="30769" name="Check Box 49" hidden="1">
              <a:extLst>
                <a:ext uri="{63B3BB69-23CF-44E3-9099-C40C66FF867C}">
                  <a14:compatExt spid="_x0000_s30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ＶＡ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400050</xdr:colOff>
          <xdr:row>11</xdr:row>
          <xdr:rowOff>66675</xdr:rowOff>
        </xdr:from>
        <xdr:to>
          <xdr:col>13</xdr:col>
          <xdr:colOff>114300</xdr:colOff>
          <xdr:row>11</xdr:row>
          <xdr:rowOff>276225</xdr:rowOff>
        </xdr:to>
        <xdr:sp macro="" textlink="">
          <xdr:nvSpPr>
            <xdr:cNvPr id="30770" name="Check Box 50" hidden="1">
              <a:extLst>
                <a:ext uri="{63B3BB69-23CF-44E3-9099-C40C66FF867C}">
                  <a14:compatExt spid="_x0000_s30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ＢＡ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76200</xdr:rowOff>
        </xdr:from>
        <xdr:to>
          <xdr:col>4</xdr:col>
          <xdr:colOff>104775</xdr:colOff>
          <xdr:row>12</xdr:row>
          <xdr:rowOff>295275</xdr:rowOff>
        </xdr:to>
        <xdr:sp macro="" textlink="">
          <xdr:nvSpPr>
            <xdr:cNvPr id="30771" name="Check Box 51" hidden="1">
              <a:extLst>
                <a:ext uri="{63B3BB69-23CF-44E3-9099-C40C66FF867C}">
                  <a14:compatExt spid="_x0000_s30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モヤモヤ病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xdr:row>
          <xdr:rowOff>66675</xdr:rowOff>
        </xdr:from>
        <xdr:to>
          <xdr:col>7</xdr:col>
          <xdr:colOff>66675</xdr:colOff>
          <xdr:row>12</xdr:row>
          <xdr:rowOff>276225</xdr:rowOff>
        </xdr:to>
        <xdr:sp macro="" textlink="">
          <xdr:nvSpPr>
            <xdr:cNvPr id="30772" name="Check Box 52" hidden="1">
              <a:extLst>
                <a:ext uri="{63B3BB69-23CF-44E3-9099-C40C66FF867C}">
                  <a14:compatExt spid="_x0000_s30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脳・硬膜動静脈奇型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12</xdr:row>
          <xdr:rowOff>66675</xdr:rowOff>
        </xdr:from>
        <xdr:to>
          <xdr:col>10</xdr:col>
          <xdr:colOff>228600</xdr:colOff>
          <xdr:row>12</xdr:row>
          <xdr:rowOff>276225</xdr:rowOff>
        </xdr:to>
        <xdr:sp macro="" textlink="">
          <xdr:nvSpPr>
            <xdr:cNvPr id="30773" name="Check Box 53" hidden="1">
              <a:extLst>
                <a:ext uri="{63B3BB69-23CF-44E3-9099-C40C66FF867C}">
                  <a14:compatExt spid="_x0000_s30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解離性脳動脈瘤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12</xdr:row>
          <xdr:rowOff>66675</xdr:rowOff>
        </xdr:from>
        <xdr:to>
          <xdr:col>13</xdr:col>
          <xdr:colOff>200025</xdr:colOff>
          <xdr:row>12</xdr:row>
          <xdr:rowOff>276225</xdr:rowOff>
        </xdr:to>
        <xdr:sp macro="" textlink="">
          <xdr:nvSpPr>
            <xdr:cNvPr id="30774" name="Check Box 54" hidden="1">
              <a:extLst>
                <a:ext uri="{63B3BB69-23CF-44E3-9099-C40C66FF867C}">
                  <a14:compatExt spid="_x0000_s30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海綿状血管腫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180975</xdr:rowOff>
        </xdr:from>
        <xdr:to>
          <xdr:col>4</xdr:col>
          <xdr:colOff>219075</xdr:colOff>
          <xdr:row>13</xdr:row>
          <xdr:rowOff>390525</xdr:rowOff>
        </xdr:to>
        <xdr:sp macro="" textlink="">
          <xdr:nvSpPr>
            <xdr:cNvPr id="30775" name="Check Box 55" hidden="1">
              <a:extLst>
                <a:ext uri="{63B3BB69-23CF-44E3-9099-C40C66FF867C}">
                  <a14:compatExt spid="_x0000_s30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静脈性血管腫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13</xdr:row>
          <xdr:rowOff>180975</xdr:rowOff>
        </xdr:from>
        <xdr:to>
          <xdr:col>6</xdr:col>
          <xdr:colOff>352425</xdr:colOff>
          <xdr:row>13</xdr:row>
          <xdr:rowOff>390525</xdr:rowOff>
        </xdr:to>
        <xdr:sp macro="" textlink="">
          <xdr:nvSpPr>
            <xdr:cNvPr id="30776" name="Check Box 56" hidden="1">
              <a:extLst>
                <a:ext uri="{63B3BB69-23CF-44E3-9099-C40C66FF867C}">
                  <a14:compatExt spid="_x0000_s30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腫瘍出血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13</xdr:row>
          <xdr:rowOff>180975</xdr:rowOff>
        </xdr:from>
        <xdr:to>
          <xdr:col>10</xdr:col>
          <xdr:colOff>180975</xdr:colOff>
          <xdr:row>13</xdr:row>
          <xdr:rowOff>390525</xdr:rowOff>
        </xdr:to>
        <xdr:sp macro="" textlink="">
          <xdr:nvSpPr>
            <xdr:cNvPr id="30777" name="Check Box 57" hidden="1">
              <a:extLst>
                <a:ext uri="{63B3BB69-23CF-44E3-9099-C40C66FF867C}">
                  <a14:compatExt spid="_x0000_s30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抗リン脂質抗体症候群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13</xdr:row>
          <xdr:rowOff>161925</xdr:rowOff>
        </xdr:from>
        <xdr:to>
          <xdr:col>12</xdr:col>
          <xdr:colOff>104775</xdr:colOff>
          <xdr:row>13</xdr:row>
          <xdr:rowOff>381000</xdr:rowOff>
        </xdr:to>
        <xdr:sp macro="" textlink="">
          <xdr:nvSpPr>
            <xdr:cNvPr id="30778" name="Check Box 58" hidden="1">
              <a:extLst>
                <a:ext uri="{63B3BB69-23CF-44E3-9099-C40C66FF867C}">
                  <a14:compatExt spid="_x0000_s30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85725</xdr:rowOff>
        </xdr:from>
        <xdr:to>
          <xdr:col>3</xdr:col>
          <xdr:colOff>247650</xdr:colOff>
          <xdr:row>15</xdr:row>
          <xdr:rowOff>304800</xdr:rowOff>
        </xdr:to>
        <xdr:sp macro="" textlink="">
          <xdr:nvSpPr>
            <xdr:cNvPr id="30779" name="Check Box 59" hidden="1">
              <a:extLst>
                <a:ext uri="{63B3BB69-23CF-44E3-9099-C40C66FF867C}">
                  <a14:compatExt spid="_x0000_s30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手術2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85725</xdr:rowOff>
        </xdr:from>
        <xdr:to>
          <xdr:col>3</xdr:col>
          <xdr:colOff>323850</xdr:colOff>
          <xdr:row>16</xdr:row>
          <xdr:rowOff>304800</xdr:rowOff>
        </xdr:to>
        <xdr:sp macro="" textlink="">
          <xdr:nvSpPr>
            <xdr:cNvPr id="30780" name="Check Box 60" hidden="1">
              <a:extLst>
                <a:ext uri="{63B3BB69-23CF-44E3-9099-C40C66FF867C}">
                  <a14:compatExt spid="_x0000_s30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ＵＫ静注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66675</xdr:rowOff>
        </xdr:from>
        <xdr:to>
          <xdr:col>6</xdr:col>
          <xdr:colOff>247650</xdr:colOff>
          <xdr:row>16</xdr:row>
          <xdr:rowOff>295275</xdr:rowOff>
        </xdr:to>
        <xdr:sp macro="" textlink="">
          <xdr:nvSpPr>
            <xdr:cNvPr id="30781" name="Check Box 61" hidden="1">
              <a:extLst>
                <a:ext uri="{63B3BB69-23CF-44E3-9099-C40C66FF867C}">
                  <a14:compatExt spid="_x0000_s30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降圧剤静注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16</xdr:row>
          <xdr:rowOff>66675</xdr:rowOff>
        </xdr:from>
        <xdr:to>
          <xdr:col>9</xdr:col>
          <xdr:colOff>38100</xdr:colOff>
          <xdr:row>16</xdr:row>
          <xdr:rowOff>295275</xdr:rowOff>
        </xdr:to>
        <xdr:sp macro="" textlink="">
          <xdr:nvSpPr>
            <xdr:cNvPr id="30782" name="Check Box 62" hidden="1">
              <a:extLst>
                <a:ext uri="{63B3BB69-23CF-44E3-9099-C40C66FF867C}">
                  <a14:compatExt spid="_x0000_s30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エダラボン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xdr:row>
          <xdr:rowOff>66675</xdr:rowOff>
        </xdr:from>
        <xdr:to>
          <xdr:col>11</xdr:col>
          <xdr:colOff>161925</xdr:colOff>
          <xdr:row>16</xdr:row>
          <xdr:rowOff>295275</xdr:rowOff>
        </xdr:to>
        <xdr:sp macro="" textlink="">
          <xdr:nvSpPr>
            <xdr:cNvPr id="30783" name="Check Box 63" hidden="1">
              <a:extLst>
                <a:ext uri="{63B3BB69-23CF-44E3-9099-C40C66FF867C}">
                  <a14:compatExt spid="_x0000_s30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オザグレル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16</xdr:row>
          <xdr:rowOff>76200</xdr:rowOff>
        </xdr:from>
        <xdr:to>
          <xdr:col>16</xdr:col>
          <xdr:colOff>47625</xdr:colOff>
          <xdr:row>16</xdr:row>
          <xdr:rowOff>295275</xdr:rowOff>
        </xdr:to>
        <xdr:sp macro="" textlink="">
          <xdr:nvSpPr>
            <xdr:cNvPr id="30785" name="Check Box 65" hidden="1">
              <a:extLst>
                <a:ext uri="{63B3BB69-23CF-44E3-9099-C40C66FF867C}">
                  <a14:compatExt spid="_x0000_s30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ヘパリン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76200</xdr:rowOff>
        </xdr:from>
        <xdr:to>
          <xdr:col>4</xdr:col>
          <xdr:colOff>161925</xdr:colOff>
          <xdr:row>17</xdr:row>
          <xdr:rowOff>295275</xdr:rowOff>
        </xdr:to>
        <xdr:sp macro="" textlink="">
          <xdr:nvSpPr>
            <xdr:cNvPr id="30786" name="Check Box 66" hidden="1">
              <a:extLst>
                <a:ext uri="{63B3BB69-23CF-44E3-9099-C40C66FF867C}">
                  <a14:compatExt spid="_x0000_s30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グリセロール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17</xdr:row>
          <xdr:rowOff>85725</xdr:rowOff>
        </xdr:from>
        <xdr:to>
          <xdr:col>6</xdr:col>
          <xdr:colOff>114300</xdr:colOff>
          <xdr:row>17</xdr:row>
          <xdr:rowOff>304800</xdr:rowOff>
        </xdr:to>
        <xdr:sp macro="" textlink="">
          <xdr:nvSpPr>
            <xdr:cNvPr id="30787" name="Check Box 67" hidden="1">
              <a:extLst>
                <a:ext uri="{63B3BB69-23CF-44E3-9099-C40C66FF867C}">
                  <a14:compatExt spid="_x0000_s30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アスピリン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17</xdr:row>
          <xdr:rowOff>85725</xdr:rowOff>
        </xdr:from>
        <xdr:to>
          <xdr:col>9</xdr:col>
          <xdr:colOff>133350</xdr:colOff>
          <xdr:row>17</xdr:row>
          <xdr:rowOff>304800</xdr:rowOff>
        </xdr:to>
        <xdr:sp macro="" textlink="">
          <xdr:nvSpPr>
            <xdr:cNvPr id="30788" name="Check Box 68" hidden="1">
              <a:extLst>
                <a:ext uri="{63B3BB69-23CF-44E3-9099-C40C66FF867C}">
                  <a14:compatExt spid="_x0000_s30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シロスタゾール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17</xdr:row>
          <xdr:rowOff>76200</xdr:rowOff>
        </xdr:from>
        <xdr:to>
          <xdr:col>11</xdr:col>
          <xdr:colOff>190500</xdr:colOff>
          <xdr:row>17</xdr:row>
          <xdr:rowOff>295275</xdr:rowOff>
        </xdr:to>
        <xdr:sp macro="" textlink="">
          <xdr:nvSpPr>
            <xdr:cNvPr id="30789" name="Check Box 69" hidden="1">
              <a:extLst>
                <a:ext uri="{63B3BB69-23CF-44E3-9099-C40C66FF867C}">
                  <a14:compatExt spid="_x0000_s30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チクロピジン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17</xdr:row>
          <xdr:rowOff>85725</xdr:rowOff>
        </xdr:from>
        <xdr:to>
          <xdr:col>13</xdr:col>
          <xdr:colOff>390525</xdr:colOff>
          <xdr:row>17</xdr:row>
          <xdr:rowOff>304800</xdr:rowOff>
        </xdr:to>
        <xdr:sp macro="" textlink="">
          <xdr:nvSpPr>
            <xdr:cNvPr id="30790" name="Check Box 70" hidden="1">
              <a:extLst>
                <a:ext uri="{63B3BB69-23CF-44E3-9099-C40C66FF867C}">
                  <a14:compatExt spid="_x0000_s30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クロピドグレル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76200</xdr:rowOff>
        </xdr:from>
        <xdr:to>
          <xdr:col>5</xdr:col>
          <xdr:colOff>9525</xdr:colOff>
          <xdr:row>19</xdr:row>
          <xdr:rowOff>295275</xdr:rowOff>
        </xdr:to>
        <xdr:sp macro="" textlink="">
          <xdr:nvSpPr>
            <xdr:cNvPr id="30791" name="Check Box 71" hidden="1">
              <a:extLst>
                <a:ext uri="{63B3BB69-23CF-44E3-9099-C40C66FF867C}">
                  <a14:compatExt spid="_x0000_s30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その他抗血小板剤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76200</xdr:rowOff>
        </xdr:from>
        <xdr:to>
          <xdr:col>4</xdr:col>
          <xdr:colOff>123825</xdr:colOff>
          <xdr:row>18</xdr:row>
          <xdr:rowOff>295275</xdr:rowOff>
        </xdr:to>
        <xdr:sp macro="" textlink="">
          <xdr:nvSpPr>
            <xdr:cNvPr id="30792" name="Check Box 72" hidden="1">
              <a:extLst>
                <a:ext uri="{63B3BB69-23CF-44E3-9099-C40C66FF867C}">
                  <a14:compatExt spid="_x0000_s30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ワルファリン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19</xdr:row>
          <xdr:rowOff>76200</xdr:rowOff>
        </xdr:from>
        <xdr:to>
          <xdr:col>11</xdr:col>
          <xdr:colOff>419100</xdr:colOff>
          <xdr:row>19</xdr:row>
          <xdr:rowOff>295275</xdr:rowOff>
        </xdr:to>
        <xdr:sp macro="" textlink="">
          <xdr:nvSpPr>
            <xdr:cNvPr id="30793" name="Check Box 73" hidden="1">
              <a:extLst>
                <a:ext uri="{63B3BB69-23CF-44E3-9099-C40C66FF867C}">
                  <a14:compatExt spid="_x0000_s30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17</xdr:row>
          <xdr:rowOff>85725</xdr:rowOff>
        </xdr:from>
        <xdr:to>
          <xdr:col>18</xdr:col>
          <xdr:colOff>152400</xdr:colOff>
          <xdr:row>17</xdr:row>
          <xdr:rowOff>304800</xdr:rowOff>
        </xdr:to>
        <xdr:sp macro="" textlink="">
          <xdr:nvSpPr>
            <xdr:cNvPr id="30794" name="Check Box 74" hidden="1">
              <a:extLst>
                <a:ext uri="{63B3BB69-23CF-44E3-9099-C40C66FF867C}">
                  <a14:compatExt spid="_x0000_s30794"/>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ＥＰＡ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14</xdr:row>
          <xdr:rowOff>85725</xdr:rowOff>
        </xdr:from>
        <xdr:to>
          <xdr:col>13</xdr:col>
          <xdr:colOff>28575</xdr:colOff>
          <xdr:row>14</xdr:row>
          <xdr:rowOff>304800</xdr:rowOff>
        </xdr:to>
        <xdr:sp macro="" textlink="">
          <xdr:nvSpPr>
            <xdr:cNvPr id="30795" name="Check Box 75" hidden="1">
              <a:extLst>
                <a:ext uri="{63B3BB69-23CF-44E3-9099-C40C66FF867C}">
                  <a14:compatExt spid="_x0000_s30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選択的局所線溶（動注）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14</xdr:row>
          <xdr:rowOff>104775</xdr:rowOff>
        </xdr:from>
        <xdr:to>
          <xdr:col>15</xdr:col>
          <xdr:colOff>209550</xdr:colOff>
          <xdr:row>14</xdr:row>
          <xdr:rowOff>323850</xdr:rowOff>
        </xdr:to>
        <xdr:sp macro="" textlink="">
          <xdr:nvSpPr>
            <xdr:cNvPr id="30796" name="Check Box 76" hidden="1">
              <a:extLst>
                <a:ext uri="{63B3BB69-23CF-44E3-9099-C40C66FF867C}">
                  <a14:compatExt spid="_x0000_s30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ｔＰＡ静注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104775</xdr:rowOff>
        </xdr:from>
        <xdr:to>
          <xdr:col>3</xdr:col>
          <xdr:colOff>238125</xdr:colOff>
          <xdr:row>14</xdr:row>
          <xdr:rowOff>323850</xdr:rowOff>
        </xdr:to>
        <xdr:sp macro="" textlink="">
          <xdr:nvSpPr>
            <xdr:cNvPr id="30797" name="Check Box 77" hidden="1">
              <a:extLst>
                <a:ext uri="{63B3BB69-23CF-44E3-9099-C40C66FF867C}">
                  <a14:compatExt spid="_x0000_s30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手術1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16</xdr:row>
          <xdr:rowOff>66675</xdr:rowOff>
        </xdr:from>
        <xdr:to>
          <xdr:col>13</xdr:col>
          <xdr:colOff>342900</xdr:colOff>
          <xdr:row>16</xdr:row>
          <xdr:rowOff>295275</xdr:rowOff>
        </xdr:to>
        <xdr:sp macro="" textlink="">
          <xdr:nvSpPr>
            <xdr:cNvPr id="30807" name="Check Box 87" hidden="1">
              <a:extLst>
                <a:ext uri="{63B3BB69-23CF-44E3-9099-C40C66FF867C}">
                  <a14:compatExt spid="_x0000_s30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アルガトロバン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18</xdr:row>
          <xdr:rowOff>76200</xdr:rowOff>
        </xdr:from>
        <xdr:to>
          <xdr:col>6</xdr:col>
          <xdr:colOff>285750</xdr:colOff>
          <xdr:row>18</xdr:row>
          <xdr:rowOff>295275</xdr:rowOff>
        </xdr:to>
        <xdr:sp macro="" textlink="">
          <xdr:nvSpPr>
            <xdr:cNvPr id="30899" name="Check Box 179" hidden="1">
              <a:extLst>
                <a:ext uri="{63B3BB69-23CF-44E3-9099-C40C66FF867C}">
                  <a14:compatExt spid="_x0000_s30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ﾀﾞﾋﾞｶﾞﾄﾗﾝ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18</xdr:row>
          <xdr:rowOff>76200</xdr:rowOff>
        </xdr:from>
        <xdr:to>
          <xdr:col>9</xdr:col>
          <xdr:colOff>219075</xdr:colOff>
          <xdr:row>18</xdr:row>
          <xdr:rowOff>295275</xdr:rowOff>
        </xdr:to>
        <xdr:sp macro="" textlink="">
          <xdr:nvSpPr>
            <xdr:cNvPr id="30900" name="Check Box 180" hidden="1">
              <a:extLst>
                <a:ext uri="{63B3BB69-23CF-44E3-9099-C40C66FF867C}">
                  <a14:compatExt spid="_x0000_s3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ﾘﾊﾞｰﾛキサﾊﾞン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18</xdr:row>
          <xdr:rowOff>76200</xdr:rowOff>
        </xdr:from>
        <xdr:to>
          <xdr:col>12</xdr:col>
          <xdr:colOff>66675</xdr:colOff>
          <xdr:row>18</xdr:row>
          <xdr:rowOff>295275</xdr:rowOff>
        </xdr:to>
        <xdr:sp macro="" textlink="">
          <xdr:nvSpPr>
            <xdr:cNvPr id="30937" name="Check Box 217" hidden="1">
              <a:extLst>
                <a:ext uri="{63B3BB69-23CF-44E3-9099-C40C66FF867C}">
                  <a14:compatExt spid="_x0000_s30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ｱﾋﾟキサﾊﾞン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xdr:row>
          <xdr:rowOff>66675</xdr:rowOff>
        </xdr:from>
        <xdr:to>
          <xdr:col>14</xdr:col>
          <xdr:colOff>247650</xdr:colOff>
          <xdr:row>18</xdr:row>
          <xdr:rowOff>276225</xdr:rowOff>
        </xdr:to>
        <xdr:sp macro="" textlink="">
          <xdr:nvSpPr>
            <xdr:cNvPr id="30970" name="Check Box 250" hidden="1">
              <a:extLst>
                <a:ext uri="{63B3BB69-23CF-44E3-9099-C40C66FF867C}">
                  <a14:compatExt spid="_x0000_s30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ｴﾄﾞキサﾊﾞン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17</xdr:row>
          <xdr:rowOff>76200</xdr:rowOff>
        </xdr:from>
        <xdr:to>
          <xdr:col>16</xdr:col>
          <xdr:colOff>76200</xdr:colOff>
          <xdr:row>17</xdr:row>
          <xdr:rowOff>295275</xdr:rowOff>
        </xdr:to>
        <xdr:sp macro="" textlink="">
          <xdr:nvSpPr>
            <xdr:cNvPr id="30975" name="Check Box 255" hidden="1">
              <a:extLst>
                <a:ext uri="{63B3BB69-23CF-44E3-9099-C40C66FF867C}">
                  <a14:compatExt spid="_x0000_s3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プラスグレル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2017395</xdr:colOff>
      <xdr:row>4</xdr:row>
      <xdr:rowOff>28575</xdr:rowOff>
    </xdr:from>
    <xdr:to>
      <xdr:col>8</xdr:col>
      <xdr:colOff>366890</xdr:colOff>
      <xdr:row>4</xdr:row>
      <xdr:rowOff>28576</xdr:rowOff>
    </xdr:to>
    <xdr:cxnSp macro="">
      <xdr:nvCxnSpPr>
        <xdr:cNvPr id="2" name="直線矢印コネクタ 1"/>
        <xdr:cNvCxnSpPr/>
      </xdr:nvCxnSpPr>
      <xdr:spPr>
        <a:xfrm>
          <a:off x="3733800" y="1495425"/>
          <a:ext cx="4467225" cy="1"/>
        </a:xfrm>
        <a:prstGeom prst="straightConnector1">
          <a:avLst/>
        </a:prstGeom>
        <a:ln w="19050">
          <a:solidFill>
            <a:schemeClr val="tx1"/>
          </a:solidFill>
          <a:prstDash val="dash"/>
          <a:tailEnd type="none"/>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570232</xdr:colOff>
      <xdr:row>4</xdr:row>
      <xdr:rowOff>124621</xdr:rowOff>
    </xdr:from>
    <xdr:to>
      <xdr:col>10</xdr:col>
      <xdr:colOff>571025</xdr:colOff>
      <xdr:row>6</xdr:row>
      <xdr:rowOff>133351</xdr:rowOff>
    </xdr:to>
    <xdr:cxnSp macro="">
      <xdr:nvCxnSpPr>
        <xdr:cNvPr id="3" name="直線コネクタ 2"/>
        <xdr:cNvCxnSpPr/>
      </xdr:nvCxnSpPr>
      <xdr:spPr>
        <a:xfrm rot="5400000" flipH="1" flipV="1">
          <a:off x="10883109" y="2281239"/>
          <a:ext cx="504030" cy="793"/>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201931</xdr:colOff>
      <xdr:row>4</xdr:row>
      <xdr:rowOff>133350</xdr:rowOff>
    </xdr:from>
    <xdr:to>
      <xdr:col>10</xdr:col>
      <xdr:colOff>569078</xdr:colOff>
      <xdr:row>4</xdr:row>
      <xdr:rowOff>134938</xdr:rowOff>
    </xdr:to>
    <xdr:cxnSp macro="">
      <xdr:nvCxnSpPr>
        <xdr:cNvPr id="4" name="直線矢印コネクタ 3"/>
        <xdr:cNvCxnSpPr/>
      </xdr:nvCxnSpPr>
      <xdr:spPr>
        <a:xfrm rot="10800000">
          <a:off x="10763251" y="1600200"/>
          <a:ext cx="371477" cy="1588"/>
        </a:xfrm>
        <a:prstGeom prst="straightConnector1">
          <a:avLst/>
        </a:prstGeom>
        <a:ln w="1905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161926</xdr:colOff>
      <xdr:row>4</xdr:row>
      <xdr:rowOff>38891</xdr:rowOff>
    </xdr:from>
    <xdr:to>
      <xdr:col>5</xdr:col>
      <xdr:colOff>162723</xdr:colOff>
      <xdr:row>6</xdr:row>
      <xdr:rowOff>0</xdr:rowOff>
    </xdr:to>
    <xdr:cxnSp macro="">
      <xdr:nvCxnSpPr>
        <xdr:cNvPr id="5" name="直線コネクタ 4"/>
        <xdr:cNvCxnSpPr/>
      </xdr:nvCxnSpPr>
      <xdr:spPr>
        <a:xfrm rot="5400000">
          <a:off x="4382295" y="1733547"/>
          <a:ext cx="456409" cy="797"/>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149225</xdr:colOff>
      <xdr:row>6</xdr:row>
      <xdr:rowOff>0</xdr:rowOff>
    </xdr:from>
    <xdr:to>
      <xdr:col>5</xdr:col>
      <xdr:colOff>481332</xdr:colOff>
      <xdr:row>6</xdr:row>
      <xdr:rowOff>1</xdr:rowOff>
    </xdr:to>
    <xdr:cxnSp macro="">
      <xdr:nvCxnSpPr>
        <xdr:cNvPr id="6" name="直線矢印コネクタ 5"/>
        <xdr:cNvCxnSpPr/>
      </xdr:nvCxnSpPr>
      <xdr:spPr>
        <a:xfrm flipV="1">
          <a:off x="4600575" y="1962150"/>
          <a:ext cx="323850" cy="1"/>
        </a:xfrm>
        <a:prstGeom prst="straightConnector1">
          <a:avLst/>
        </a:prstGeom>
        <a:ln w="1905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114300</xdr:colOff>
      <xdr:row>5</xdr:row>
      <xdr:rowOff>76200</xdr:rowOff>
    </xdr:from>
    <xdr:to>
      <xdr:col>7</xdr:col>
      <xdr:colOff>314325</xdr:colOff>
      <xdr:row>7</xdr:row>
      <xdr:rowOff>180975</xdr:rowOff>
    </xdr:to>
    <xdr:sp macro="" textlink="">
      <xdr:nvSpPr>
        <xdr:cNvPr id="47601" name="右中かっこ 6"/>
        <xdr:cNvSpPr>
          <a:spLocks/>
        </xdr:cNvSpPr>
      </xdr:nvSpPr>
      <xdr:spPr bwMode="auto">
        <a:xfrm>
          <a:off x="7229475" y="1476375"/>
          <a:ext cx="200025" cy="581025"/>
        </a:xfrm>
        <a:prstGeom prst="rightBrace">
          <a:avLst>
            <a:gd name="adj1" fmla="val 10463"/>
            <a:gd name="adj2" fmla="val 50000"/>
          </a:avLst>
        </a:prstGeom>
        <a:noFill/>
        <a:ln w="9525" algn="ctr">
          <a:solidFill>
            <a:srgbClr val="4A7EBB"/>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357982</xdr:colOff>
      <xdr:row>4</xdr:row>
      <xdr:rowOff>19049</xdr:rowOff>
    </xdr:from>
    <xdr:to>
      <xdr:col>8</xdr:col>
      <xdr:colOff>358776</xdr:colOff>
      <xdr:row>5</xdr:row>
      <xdr:rowOff>143668</xdr:rowOff>
    </xdr:to>
    <xdr:cxnSp macro="">
      <xdr:nvCxnSpPr>
        <xdr:cNvPr id="8" name="直線コネクタ 7"/>
        <xdr:cNvCxnSpPr/>
      </xdr:nvCxnSpPr>
      <xdr:spPr>
        <a:xfrm rot="5400000">
          <a:off x="8004969" y="1671637"/>
          <a:ext cx="372269" cy="79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358775</xdr:colOff>
      <xdr:row>4</xdr:row>
      <xdr:rowOff>133350</xdr:rowOff>
    </xdr:from>
    <xdr:to>
      <xdr:col>9</xdr:col>
      <xdr:colOff>149225</xdr:colOff>
      <xdr:row>4</xdr:row>
      <xdr:rowOff>134938</xdr:rowOff>
    </xdr:to>
    <xdr:cxnSp macro="">
      <xdr:nvCxnSpPr>
        <xdr:cNvPr id="10" name="直線矢印コネクタ 9"/>
        <xdr:cNvCxnSpPr/>
      </xdr:nvCxnSpPr>
      <xdr:spPr>
        <a:xfrm>
          <a:off x="8191500" y="1600200"/>
          <a:ext cx="447675" cy="1588"/>
        </a:xfrm>
        <a:prstGeom prst="straightConnector1">
          <a:avLst/>
        </a:prstGeom>
        <a:ln w="1905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78581</xdr:colOff>
      <xdr:row>4</xdr:row>
      <xdr:rowOff>29372</xdr:rowOff>
    </xdr:from>
    <xdr:to>
      <xdr:col>8</xdr:col>
      <xdr:colOff>80169</xdr:colOff>
      <xdr:row>6</xdr:row>
      <xdr:rowOff>19844</xdr:rowOff>
    </xdr:to>
    <xdr:cxnSp macro="">
      <xdr:nvCxnSpPr>
        <xdr:cNvPr id="11" name="直線コネクタ 10"/>
        <xdr:cNvCxnSpPr/>
      </xdr:nvCxnSpPr>
      <xdr:spPr>
        <a:xfrm rot="5400000">
          <a:off x="7662864" y="1738314"/>
          <a:ext cx="485772" cy="1588"/>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398780</xdr:colOff>
      <xdr:row>6</xdr:row>
      <xdr:rowOff>9525</xdr:rowOff>
    </xdr:from>
    <xdr:to>
      <xdr:col>8</xdr:col>
      <xdr:colOff>79450</xdr:colOff>
      <xdr:row>6</xdr:row>
      <xdr:rowOff>9526</xdr:rowOff>
    </xdr:to>
    <xdr:cxnSp macro="">
      <xdr:nvCxnSpPr>
        <xdr:cNvPr id="12" name="直線矢印コネクタ 11"/>
        <xdr:cNvCxnSpPr/>
      </xdr:nvCxnSpPr>
      <xdr:spPr>
        <a:xfrm flipV="1">
          <a:off x="7581900" y="1971675"/>
          <a:ext cx="323850" cy="1"/>
        </a:xfrm>
        <a:prstGeom prst="straightConnector1">
          <a:avLst/>
        </a:prstGeom>
        <a:ln w="1905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160655</xdr:colOff>
      <xdr:row>13</xdr:row>
      <xdr:rowOff>152400</xdr:rowOff>
    </xdr:from>
    <xdr:to>
      <xdr:col>3</xdr:col>
      <xdr:colOff>1871443</xdr:colOff>
      <xdr:row>18</xdr:row>
      <xdr:rowOff>142875</xdr:rowOff>
    </xdr:to>
    <xdr:sp macro="" textlink="">
      <xdr:nvSpPr>
        <xdr:cNvPr id="13" name="角丸四角形 12"/>
        <xdr:cNvSpPr/>
      </xdr:nvSpPr>
      <xdr:spPr>
        <a:xfrm>
          <a:off x="1114425" y="4133850"/>
          <a:ext cx="2362200" cy="1228725"/>
        </a:xfrm>
        <a:prstGeom prst="roundRect">
          <a:avLst/>
        </a:prstGeom>
        <a:no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8</xdr:col>
      <xdr:colOff>347980</xdr:colOff>
      <xdr:row>7</xdr:row>
      <xdr:rowOff>125413</xdr:rowOff>
    </xdr:from>
    <xdr:to>
      <xdr:col>9</xdr:col>
      <xdr:colOff>121240</xdr:colOff>
      <xdr:row>7</xdr:row>
      <xdr:rowOff>133350</xdr:rowOff>
    </xdr:to>
    <xdr:cxnSp macro="">
      <xdr:nvCxnSpPr>
        <xdr:cNvPr id="14" name="直線矢印コネクタ 13"/>
        <xdr:cNvCxnSpPr/>
      </xdr:nvCxnSpPr>
      <xdr:spPr>
        <a:xfrm flipV="1">
          <a:off x="8191500" y="2106613"/>
          <a:ext cx="428625" cy="7937"/>
        </a:xfrm>
        <a:prstGeom prst="straightConnector1">
          <a:avLst/>
        </a:prstGeom>
        <a:ln w="1905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358775</xdr:colOff>
      <xdr:row>5</xdr:row>
      <xdr:rowOff>134144</xdr:rowOff>
    </xdr:from>
    <xdr:to>
      <xdr:col>8</xdr:col>
      <xdr:colOff>359573</xdr:colOff>
      <xdr:row>7</xdr:row>
      <xdr:rowOff>113676</xdr:rowOff>
    </xdr:to>
    <xdr:cxnSp macro="">
      <xdr:nvCxnSpPr>
        <xdr:cNvPr id="15" name="直線コネクタ 14"/>
        <xdr:cNvCxnSpPr/>
      </xdr:nvCxnSpPr>
      <xdr:spPr>
        <a:xfrm rot="5400000">
          <a:off x="8058946" y="1981198"/>
          <a:ext cx="265906" cy="798"/>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246380</xdr:colOff>
      <xdr:row>6</xdr:row>
      <xdr:rowOff>142875</xdr:rowOff>
    </xdr:from>
    <xdr:to>
      <xdr:col>10</xdr:col>
      <xdr:colOff>578575</xdr:colOff>
      <xdr:row>6</xdr:row>
      <xdr:rowOff>142876</xdr:rowOff>
    </xdr:to>
    <xdr:cxnSp macro="">
      <xdr:nvCxnSpPr>
        <xdr:cNvPr id="16" name="直線矢印コネクタ 15"/>
        <xdr:cNvCxnSpPr/>
      </xdr:nvCxnSpPr>
      <xdr:spPr>
        <a:xfrm flipV="1">
          <a:off x="10801350" y="2105025"/>
          <a:ext cx="323850" cy="1"/>
        </a:xfrm>
        <a:prstGeom prst="straightConnector1">
          <a:avLst/>
        </a:prstGeom>
        <a:ln w="1905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569436</xdr:colOff>
      <xdr:row>5</xdr:row>
      <xdr:rowOff>200819</xdr:rowOff>
    </xdr:from>
    <xdr:to>
      <xdr:col>10</xdr:col>
      <xdr:colOff>571024</xdr:colOff>
      <xdr:row>6</xdr:row>
      <xdr:rowOff>200819</xdr:rowOff>
    </xdr:to>
    <xdr:cxnSp macro="">
      <xdr:nvCxnSpPr>
        <xdr:cNvPr id="17" name="直線コネクタ 16"/>
        <xdr:cNvCxnSpPr/>
      </xdr:nvCxnSpPr>
      <xdr:spPr>
        <a:xfrm rot="5400000">
          <a:off x="11010900" y="2038350"/>
          <a:ext cx="247650" cy="1588"/>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246380</xdr:colOff>
      <xdr:row>5</xdr:row>
      <xdr:rowOff>152400</xdr:rowOff>
    </xdr:from>
    <xdr:to>
      <xdr:col>10</xdr:col>
      <xdr:colOff>578575</xdr:colOff>
      <xdr:row>5</xdr:row>
      <xdr:rowOff>152401</xdr:rowOff>
    </xdr:to>
    <xdr:cxnSp macro="">
      <xdr:nvCxnSpPr>
        <xdr:cNvPr id="19" name="直線矢印コネクタ 18"/>
        <xdr:cNvCxnSpPr/>
      </xdr:nvCxnSpPr>
      <xdr:spPr>
        <a:xfrm flipV="1">
          <a:off x="10801350" y="1866900"/>
          <a:ext cx="323850" cy="1"/>
        </a:xfrm>
        <a:prstGeom prst="straightConnector1">
          <a:avLst/>
        </a:prstGeom>
        <a:ln w="1905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288925</xdr:colOff>
      <xdr:row>5</xdr:row>
      <xdr:rowOff>123825</xdr:rowOff>
    </xdr:from>
    <xdr:to>
      <xdr:col>4</xdr:col>
      <xdr:colOff>436893</xdr:colOff>
      <xdr:row>7</xdr:row>
      <xdr:rowOff>161925</xdr:rowOff>
    </xdr:to>
    <xdr:sp macro="" textlink="">
      <xdr:nvSpPr>
        <xdr:cNvPr id="16441" name="テキスト ボックス 19"/>
        <xdr:cNvSpPr txBox="1">
          <a:spLocks noChangeArrowheads="1"/>
        </xdr:cNvSpPr>
      </xdr:nvSpPr>
      <xdr:spPr bwMode="auto">
        <a:xfrm>
          <a:off x="1285875" y="1657350"/>
          <a:ext cx="2886075" cy="533400"/>
        </a:xfrm>
        <a:prstGeom prst="rect">
          <a:avLst/>
        </a:prstGeom>
        <a:gradFill rotWithShape="0">
          <a:gsLst>
            <a:gs pos="0">
              <a:srgbClr val="92D050"/>
            </a:gs>
            <a:gs pos="64999">
              <a:srgbClr val="F0EBD5"/>
            </a:gs>
            <a:gs pos="100000">
              <a:srgbClr val="D1C39F"/>
            </a:gs>
          </a:gsLst>
          <a:lin ang="5400000"/>
        </a:gradFill>
        <a:ln w="19050" cmpd="dbl">
          <a:solidFill>
            <a:srgbClr val="BCBCBC"/>
          </a:solidFill>
          <a:bevel/>
          <a:headEnd/>
          <a:tailEnd/>
        </a:ln>
      </xdr:spPr>
      <xdr:txBody>
        <a:bodyPr vertOverflow="clip" wrap="square" lIns="91440" tIns="45720" rIns="91440" bIns="45720" anchor="t" upright="1"/>
        <a:lstStyle/>
        <a:p>
          <a:pPr algn="l" rtl="1">
            <a:lnSpc>
              <a:spcPts val="1100"/>
            </a:lnSpc>
            <a:defRPr sz="1000"/>
          </a:pPr>
          <a:r>
            <a:rPr lang="ja-JP" altLang="en-US" sz="1200" b="0" i="0" strike="noStrike">
              <a:solidFill>
                <a:srgbClr val="000000"/>
              </a:solidFill>
              <a:latin typeface="ＭＳ Ｐゴシック"/>
              <a:ea typeface="ＭＳ Ｐゴシック"/>
            </a:rPr>
            <a:t>複数の医療施設が連携して、治療や機能回復・維持を実施していきます</a:t>
          </a:r>
        </a:p>
      </xdr:txBody>
    </xdr:sp>
    <xdr:clientData/>
  </xdr:twoCellAnchor>
  <xdr:twoCellAnchor editAs="oneCell">
    <xdr:from>
      <xdr:col>2</xdr:col>
      <xdr:colOff>38100</xdr:colOff>
      <xdr:row>22</xdr:row>
      <xdr:rowOff>47625</xdr:rowOff>
    </xdr:from>
    <xdr:to>
      <xdr:col>2</xdr:col>
      <xdr:colOff>647700</xdr:colOff>
      <xdr:row>25</xdr:row>
      <xdr:rowOff>0</xdr:rowOff>
    </xdr:to>
    <xdr:pic>
      <xdr:nvPicPr>
        <xdr:cNvPr id="47613" name="Picture 45" descr="\\Sv-kang07\看護部長ﾌﾙﾀﾞ\GIF\gif_data\hl11_21\hl11\hl11_15.gif"/>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238250" y="5076825"/>
          <a:ext cx="6096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533400</xdr:colOff>
      <xdr:row>18</xdr:row>
      <xdr:rowOff>9525</xdr:rowOff>
    </xdr:from>
    <xdr:to>
      <xdr:col>8</xdr:col>
      <xdr:colOff>352425</xdr:colOff>
      <xdr:row>20</xdr:row>
      <xdr:rowOff>180975</xdr:rowOff>
    </xdr:to>
    <xdr:pic>
      <xdr:nvPicPr>
        <xdr:cNvPr id="47614" name="Picture 1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48575" y="4238625"/>
          <a:ext cx="5905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542925</xdr:colOff>
      <xdr:row>14</xdr:row>
      <xdr:rowOff>0</xdr:rowOff>
    </xdr:from>
    <xdr:to>
      <xdr:col>8</xdr:col>
      <xdr:colOff>371475</xdr:colOff>
      <xdr:row>16</xdr:row>
      <xdr:rowOff>219075</xdr:rowOff>
    </xdr:to>
    <xdr:pic>
      <xdr:nvPicPr>
        <xdr:cNvPr id="47615" name="Picture 1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658100" y="3276600"/>
          <a:ext cx="6000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66675</xdr:colOff>
      <xdr:row>3</xdr:row>
      <xdr:rowOff>47625</xdr:rowOff>
    </xdr:from>
    <xdr:to>
      <xdr:col>2</xdr:col>
      <xdr:colOff>609600</xdr:colOff>
      <xdr:row>5</xdr:row>
      <xdr:rowOff>66675</xdr:rowOff>
    </xdr:to>
    <xdr:pic>
      <xdr:nvPicPr>
        <xdr:cNvPr id="47616" name="Picture 27" descr="E:\Office2000\Clipart\corpbas\j0079068.wmf"/>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266825" y="971550"/>
          <a:ext cx="5429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142875</xdr:colOff>
      <xdr:row>6</xdr:row>
      <xdr:rowOff>66675</xdr:rowOff>
    </xdr:from>
    <xdr:to>
      <xdr:col>5</xdr:col>
      <xdr:colOff>590550</xdr:colOff>
      <xdr:row>7</xdr:row>
      <xdr:rowOff>228600</xdr:rowOff>
    </xdr:to>
    <xdr:pic>
      <xdr:nvPicPr>
        <xdr:cNvPr id="47617" name="Picture 28" descr="\\Sv-kang07\看護部長ﾌﾙﾀﾞ\GIF\gif_data\hl33_39\hl38\hl38_01.gif"/>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648200" y="1704975"/>
          <a:ext cx="4476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535305</xdr:colOff>
      <xdr:row>9</xdr:row>
      <xdr:rowOff>0</xdr:rowOff>
    </xdr:from>
    <xdr:to>
      <xdr:col>10</xdr:col>
      <xdr:colOff>578488</xdr:colOff>
      <xdr:row>9</xdr:row>
      <xdr:rowOff>1</xdr:rowOff>
    </xdr:to>
    <xdr:cxnSp macro="">
      <xdr:nvCxnSpPr>
        <xdr:cNvPr id="26" name="直線矢印コネクタ 25"/>
        <xdr:cNvCxnSpPr/>
      </xdr:nvCxnSpPr>
      <xdr:spPr>
        <a:xfrm flipV="1">
          <a:off x="4314825" y="3038475"/>
          <a:ext cx="6819900" cy="1"/>
        </a:xfrm>
        <a:prstGeom prst="straightConnector1">
          <a:avLst/>
        </a:prstGeom>
        <a:ln w="19050">
          <a:solidFill>
            <a:schemeClr val="tx1"/>
          </a:solidFill>
          <a:prstDash val="dash"/>
          <a:headEnd type="triangle"/>
          <a:tailEnd type="none"/>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569438</xdr:colOff>
      <xdr:row>6</xdr:row>
      <xdr:rowOff>152400</xdr:rowOff>
    </xdr:from>
    <xdr:to>
      <xdr:col>10</xdr:col>
      <xdr:colOff>570231</xdr:colOff>
      <xdr:row>9</xdr:row>
      <xdr:rowOff>1216</xdr:rowOff>
    </xdr:to>
    <xdr:cxnSp macro="">
      <xdr:nvCxnSpPr>
        <xdr:cNvPr id="27" name="直線コネクタ 26"/>
        <xdr:cNvCxnSpPr/>
      </xdr:nvCxnSpPr>
      <xdr:spPr>
        <a:xfrm rot="5400000">
          <a:off x="10895807" y="2790826"/>
          <a:ext cx="477045" cy="793"/>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1533525</xdr:colOff>
      <xdr:row>8</xdr:row>
      <xdr:rowOff>0</xdr:rowOff>
    </xdr:from>
    <xdr:to>
      <xdr:col>6</xdr:col>
      <xdr:colOff>1533525</xdr:colOff>
      <xdr:row>9</xdr:row>
      <xdr:rowOff>0</xdr:rowOff>
    </xdr:to>
    <xdr:cxnSp macro="">
      <xdr:nvCxnSpPr>
        <xdr:cNvPr id="47620" name="直線コネクタ 27"/>
        <xdr:cNvCxnSpPr>
          <a:cxnSpLocks noChangeShapeType="1"/>
        </xdr:cNvCxnSpPr>
      </xdr:nvCxnSpPr>
      <xdr:spPr bwMode="auto">
        <a:xfrm rot="5400000">
          <a:off x="6619875" y="2190750"/>
          <a:ext cx="1524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43180</xdr:colOff>
      <xdr:row>3</xdr:row>
      <xdr:rowOff>19050</xdr:rowOff>
    </xdr:from>
    <xdr:to>
      <xdr:col>4</xdr:col>
      <xdr:colOff>358809</xdr:colOff>
      <xdr:row>5</xdr:row>
      <xdr:rowOff>49530</xdr:rowOff>
    </xdr:to>
    <xdr:sp macro="" textlink="">
      <xdr:nvSpPr>
        <xdr:cNvPr id="16450" name="テキスト ボックス 28"/>
        <xdr:cNvSpPr txBox="1">
          <a:spLocks noChangeArrowheads="1"/>
        </xdr:cNvSpPr>
      </xdr:nvSpPr>
      <xdr:spPr bwMode="auto">
        <a:xfrm>
          <a:off x="1714500" y="1057275"/>
          <a:ext cx="2371725" cy="533400"/>
        </a:xfrm>
        <a:prstGeom prst="rect">
          <a:avLst/>
        </a:prstGeom>
        <a:gradFill rotWithShape="0">
          <a:gsLst>
            <a:gs pos="0">
              <a:srgbClr val="8EB4E3"/>
            </a:gs>
            <a:gs pos="64999">
              <a:srgbClr val="F0EBD5"/>
            </a:gs>
            <a:gs pos="100000">
              <a:srgbClr val="D1C39F"/>
            </a:gs>
          </a:gsLst>
          <a:lin ang="5400000"/>
        </a:gradFill>
        <a:ln w="19050" cmpd="dbl">
          <a:solidFill>
            <a:srgbClr val="BCBCBC"/>
          </a:solidFill>
          <a:bevel/>
          <a:headEnd/>
          <a:tailEnd/>
        </a:ln>
      </xdr:spPr>
      <xdr:txBody>
        <a:bodyPr vertOverflow="clip" wrap="square" lIns="91440" tIns="45720" rIns="91440" bIns="45720" anchor="t" upright="1"/>
        <a:lstStyle/>
        <a:p>
          <a:pPr algn="l" rtl="1">
            <a:lnSpc>
              <a:spcPts val="1100"/>
            </a:lnSpc>
            <a:defRPr sz="1000"/>
          </a:pPr>
          <a:r>
            <a:rPr lang="ja-JP" altLang="en-US" sz="1200" b="0" i="0" strike="noStrike">
              <a:solidFill>
                <a:srgbClr val="FF0000"/>
              </a:solidFill>
              <a:latin typeface="ＭＳ Ｐゴシック"/>
              <a:ea typeface="ＭＳ Ｐゴシック"/>
            </a:rPr>
            <a:t>あなたの連携先を直線（太線）で明示していきます</a:t>
          </a:r>
        </a:p>
      </xdr:txBody>
    </xdr:sp>
    <xdr:clientData/>
  </xdr:twoCellAnchor>
  <xdr:twoCellAnchor editAs="oneCell">
    <xdr:from>
      <xdr:col>0</xdr:col>
      <xdr:colOff>161925</xdr:colOff>
      <xdr:row>0</xdr:row>
      <xdr:rowOff>66675</xdr:rowOff>
    </xdr:from>
    <xdr:to>
      <xdr:col>1</xdr:col>
      <xdr:colOff>409575</xdr:colOff>
      <xdr:row>0</xdr:row>
      <xdr:rowOff>381000</xdr:rowOff>
    </xdr:to>
    <xdr:pic>
      <xdr:nvPicPr>
        <xdr:cNvPr id="47622" name="Picture 199"/>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61925" y="66675"/>
          <a:ext cx="5238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367030</xdr:colOff>
      <xdr:row>0</xdr:row>
      <xdr:rowOff>49530</xdr:rowOff>
    </xdr:from>
    <xdr:to>
      <xdr:col>9</xdr:col>
      <xdr:colOff>645093</xdr:colOff>
      <xdr:row>1</xdr:row>
      <xdr:rowOff>47587</xdr:rowOff>
    </xdr:to>
    <xdr:sp macro="" textlink="">
      <xdr:nvSpPr>
        <xdr:cNvPr id="17255" name="Text Box 69"/>
        <xdr:cNvSpPr txBox="1">
          <a:spLocks noChangeArrowheads="1"/>
        </xdr:cNvSpPr>
      </xdr:nvSpPr>
      <xdr:spPr bwMode="auto">
        <a:xfrm>
          <a:off x="5534025" y="57150"/>
          <a:ext cx="3581400" cy="381000"/>
        </a:xfrm>
        <a:prstGeom prst="rect">
          <a:avLst/>
        </a:prstGeom>
        <a:noFill/>
        <a:ln w="9525">
          <a:noFill/>
          <a:miter lim="800000"/>
          <a:headEnd/>
          <a:tailEnd/>
        </a:ln>
      </xdr:spPr>
      <xdr:txBody>
        <a:bodyPr vertOverflow="clip" wrap="square" lIns="27432" tIns="18288" rIns="0" bIns="0" anchor="t" upright="1"/>
        <a:lstStyle/>
        <a:p>
          <a:pPr algn="l" rtl="1">
            <a:lnSpc>
              <a:spcPts val="1200"/>
            </a:lnSpc>
            <a:defRPr sz="1000"/>
          </a:pPr>
          <a:r>
            <a:rPr lang="en-US" altLang="ja-JP" sz="1000" b="0" i="0" strike="noStrike">
              <a:solidFill>
                <a:srgbClr val="FF0000"/>
              </a:solidFill>
              <a:latin typeface="ＭＳ Ｐゴシック"/>
              <a:ea typeface="ＭＳ Ｐゴシック"/>
            </a:rPr>
            <a:t>※</a:t>
          </a:r>
          <a:r>
            <a:rPr lang="ja-JP" altLang="en-US" sz="1000" b="0" i="0" strike="noStrike">
              <a:solidFill>
                <a:srgbClr val="FF0000"/>
              </a:solidFill>
              <a:latin typeface="ＭＳ Ｐゴシック"/>
              <a:ea typeface="ＭＳ Ｐゴシック"/>
            </a:rPr>
            <a:t>静岡県西部広域脳卒中医療連携パス一式は、</a:t>
          </a:r>
        </a:p>
        <a:p>
          <a:pPr algn="l" rtl="1">
            <a:lnSpc>
              <a:spcPts val="1100"/>
            </a:lnSpc>
            <a:defRPr sz="1000"/>
          </a:pPr>
          <a:r>
            <a:rPr lang="ja-JP" altLang="en-US" sz="1000" b="0" i="0" strike="noStrike">
              <a:solidFill>
                <a:srgbClr val="FF0000"/>
              </a:solidFill>
              <a:latin typeface="ＭＳ Ｐゴシック"/>
              <a:ea typeface="ＭＳ Ｐゴシック"/>
            </a:rPr>
            <a:t>　 診療を受ける時には必ず持参しましょう。</a:t>
          </a:r>
        </a:p>
      </xdr:txBody>
    </xdr:sp>
    <xdr:clientData/>
  </xdr:twoCellAnchor>
  <xdr:twoCellAnchor>
    <xdr:from>
      <xdr:col>2</xdr:col>
      <xdr:colOff>187325</xdr:colOff>
      <xdr:row>28</xdr:row>
      <xdr:rowOff>87630</xdr:rowOff>
    </xdr:from>
    <xdr:to>
      <xdr:col>3</xdr:col>
      <xdr:colOff>1288753</xdr:colOff>
      <xdr:row>29</xdr:row>
      <xdr:rowOff>66746</xdr:rowOff>
    </xdr:to>
    <xdr:sp macro="" textlink="">
      <xdr:nvSpPr>
        <xdr:cNvPr id="16454" name="Text Box 70"/>
        <xdr:cNvSpPr txBox="1">
          <a:spLocks noChangeArrowheads="1"/>
        </xdr:cNvSpPr>
      </xdr:nvSpPr>
      <xdr:spPr bwMode="auto">
        <a:xfrm>
          <a:off x="1190625" y="6858000"/>
          <a:ext cx="1762125"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　　　　年    　　月   　　　日　主治医：</a:t>
          </a:r>
        </a:p>
      </xdr:txBody>
    </xdr:sp>
    <xdr:clientData/>
  </xdr:twoCellAnchor>
  <xdr:twoCellAnchor>
    <xdr:from>
      <xdr:col>2</xdr:col>
      <xdr:colOff>0</xdr:colOff>
      <xdr:row>29</xdr:row>
      <xdr:rowOff>98425</xdr:rowOff>
    </xdr:from>
    <xdr:to>
      <xdr:col>3</xdr:col>
      <xdr:colOff>3208</xdr:colOff>
      <xdr:row>30</xdr:row>
      <xdr:rowOff>66675</xdr:rowOff>
    </xdr:to>
    <xdr:sp macro="" textlink="">
      <xdr:nvSpPr>
        <xdr:cNvPr id="17257" name="Text Box 71"/>
        <xdr:cNvSpPr txBox="1">
          <a:spLocks noChangeArrowheads="1"/>
        </xdr:cNvSpPr>
      </xdr:nvSpPr>
      <xdr:spPr bwMode="auto">
        <a:xfrm>
          <a:off x="1200150" y="6686550"/>
          <a:ext cx="666750" cy="495300"/>
        </a:xfrm>
        <a:prstGeom prst="rect">
          <a:avLst/>
        </a:prstGeom>
        <a:noFill/>
        <a:ln w="9525">
          <a:noFill/>
          <a:miter lim="800000"/>
          <a:headEnd/>
          <a:tailEnd/>
        </a:ln>
      </xdr:spPr>
      <xdr:txBody>
        <a:bodyPr vertOverflow="clip" wrap="square" lIns="27432" tIns="18288" rIns="0" bIns="0" anchor="t" upright="1"/>
        <a:lstStyle/>
        <a:p>
          <a:pPr algn="l" rtl="1">
            <a:lnSpc>
              <a:spcPts val="900"/>
            </a:lnSpc>
            <a:defRPr sz="1000"/>
          </a:pPr>
          <a:r>
            <a:rPr lang="ja-JP" altLang="en-US" sz="800" b="0" i="0" strike="noStrike">
              <a:solidFill>
                <a:srgbClr val="000000"/>
              </a:solidFill>
              <a:latin typeface="ＭＳ Ｐゴシック"/>
              <a:ea typeface="ＭＳ Ｐゴシック"/>
            </a:rPr>
            <a:t> 患者氏名</a:t>
          </a:r>
        </a:p>
        <a:p>
          <a:pPr algn="l" rtl="1">
            <a:defRPr sz="1000"/>
          </a:pPr>
          <a:r>
            <a:rPr lang="ja-JP" altLang="en-US" sz="800" b="0" i="0" strike="noStrike">
              <a:solidFill>
                <a:srgbClr val="000000"/>
              </a:solidFill>
              <a:latin typeface="ＭＳ Ｐゴシック"/>
              <a:ea typeface="ＭＳ Ｐゴシック"/>
            </a:rPr>
            <a:t>　　又は</a:t>
          </a:r>
        </a:p>
        <a:p>
          <a:pPr algn="l" rtl="1">
            <a:lnSpc>
              <a:spcPts val="800"/>
            </a:lnSpc>
            <a:defRPr sz="1000"/>
          </a:pPr>
          <a:r>
            <a:rPr lang="ja-JP" altLang="en-US" sz="800" b="0" i="0" strike="noStrike">
              <a:solidFill>
                <a:srgbClr val="000000"/>
              </a:solidFill>
              <a:latin typeface="ＭＳ Ｐゴシック"/>
              <a:ea typeface="ＭＳ Ｐゴシック"/>
            </a:rPr>
            <a:t>代理人氏名：</a:t>
          </a:r>
        </a:p>
      </xdr:txBody>
    </xdr:sp>
    <xdr:clientData/>
  </xdr:twoCellAnchor>
  <xdr:twoCellAnchor>
    <xdr:from>
      <xdr:col>3</xdr:col>
      <xdr:colOff>1677670</xdr:colOff>
      <xdr:row>29</xdr:row>
      <xdr:rowOff>231775</xdr:rowOff>
    </xdr:from>
    <xdr:to>
      <xdr:col>5</xdr:col>
      <xdr:colOff>41766</xdr:colOff>
      <xdr:row>30</xdr:row>
      <xdr:rowOff>3175</xdr:rowOff>
    </xdr:to>
    <xdr:sp macro="" textlink="">
      <xdr:nvSpPr>
        <xdr:cNvPr id="16456" name="Text Box 72"/>
        <xdr:cNvSpPr txBox="1">
          <a:spLocks noChangeArrowheads="1"/>
        </xdr:cNvSpPr>
      </xdr:nvSpPr>
      <xdr:spPr bwMode="auto">
        <a:xfrm>
          <a:off x="3343275" y="7239000"/>
          <a:ext cx="1000125" cy="304800"/>
        </a:xfrm>
        <a:prstGeom prst="rect">
          <a:avLst/>
        </a:prstGeom>
        <a:noFill/>
        <a:ln w="9525">
          <a:noFill/>
          <a:miter lim="800000"/>
          <a:headEnd/>
          <a:tailEnd/>
        </a:ln>
      </xdr:spPr>
      <xdr:txBody>
        <a:bodyPr vertOverflow="clip" wrap="square" lIns="27432" tIns="18288" rIns="0" bIns="0" anchor="t" upright="1"/>
        <a:lstStyle/>
        <a:p>
          <a:pPr algn="l" rtl="1">
            <a:lnSpc>
              <a:spcPts val="900"/>
            </a:lnSpc>
            <a:defRPr sz="1000"/>
          </a:pPr>
          <a:r>
            <a:rPr lang="ja-JP" altLang="en-US" sz="800" b="0" i="0" strike="noStrike">
              <a:solidFill>
                <a:srgbClr val="000000"/>
              </a:solidFill>
              <a:latin typeface="ＭＳ Ｐゴシック"/>
              <a:ea typeface="ＭＳ Ｐゴシック"/>
            </a:rPr>
            <a:t>代理人の場合</a:t>
          </a:r>
        </a:p>
        <a:p>
          <a:pPr algn="l" rtl="1">
            <a:lnSpc>
              <a:spcPts val="900"/>
            </a:lnSpc>
            <a:defRPr sz="1000"/>
          </a:pPr>
          <a:r>
            <a:rPr lang="ja-JP" altLang="en-US" sz="800" b="0" i="0" strike="noStrike">
              <a:solidFill>
                <a:srgbClr val="000000"/>
              </a:solidFill>
              <a:latin typeface="ＭＳ Ｐゴシック"/>
              <a:ea typeface="ＭＳ Ｐゴシック"/>
            </a:rPr>
            <a:t>続柄（　　　　　　　　）</a:t>
          </a:r>
        </a:p>
      </xdr:txBody>
    </xdr:sp>
    <xdr:clientData/>
  </xdr:twoCellAnchor>
  <xdr:twoCellAnchor>
    <xdr:from>
      <xdr:col>5</xdr:col>
      <xdr:colOff>187325</xdr:colOff>
      <xdr:row>28</xdr:row>
      <xdr:rowOff>104775</xdr:rowOff>
    </xdr:from>
    <xdr:to>
      <xdr:col>6</xdr:col>
      <xdr:colOff>1288753</xdr:colOff>
      <xdr:row>29</xdr:row>
      <xdr:rowOff>76200</xdr:rowOff>
    </xdr:to>
    <xdr:sp macro="" textlink="">
      <xdr:nvSpPr>
        <xdr:cNvPr id="16457" name="Text Box 73"/>
        <xdr:cNvSpPr txBox="1">
          <a:spLocks noChangeArrowheads="1"/>
        </xdr:cNvSpPr>
      </xdr:nvSpPr>
      <xdr:spPr bwMode="auto">
        <a:xfrm>
          <a:off x="4495800" y="6867525"/>
          <a:ext cx="1762125"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　　　　年    　　月   　　　日　主治医：</a:t>
          </a:r>
        </a:p>
      </xdr:txBody>
    </xdr:sp>
    <xdr:clientData/>
  </xdr:twoCellAnchor>
  <xdr:twoCellAnchor>
    <xdr:from>
      <xdr:col>8</xdr:col>
      <xdr:colOff>200025</xdr:colOff>
      <xdr:row>28</xdr:row>
      <xdr:rowOff>104775</xdr:rowOff>
    </xdr:from>
    <xdr:to>
      <xdr:col>9</xdr:col>
      <xdr:colOff>1458471</xdr:colOff>
      <xdr:row>29</xdr:row>
      <xdr:rowOff>76200</xdr:rowOff>
    </xdr:to>
    <xdr:sp macro="" textlink="">
      <xdr:nvSpPr>
        <xdr:cNvPr id="16695" name="Text Box 74"/>
        <xdr:cNvSpPr txBox="1">
          <a:spLocks noChangeArrowheads="1"/>
        </xdr:cNvSpPr>
      </xdr:nvSpPr>
      <xdr:spPr bwMode="auto">
        <a:xfrm>
          <a:off x="8086725" y="6448425"/>
          <a:ext cx="1847850"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C0C0C0"/>
              </a:solidFill>
              <a:latin typeface="ＭＳ Ｐゴシック"/>
              <a:ea typeface="ＭＳ Ｐゴシック"/>
            </a:rPr>
            <a:t>　</a:t>
          </a:r>
          <a:r>
            <a:rPr lang="ja-JP" altLang="en-US" sz="800" b="0" i="0" strike="noStrike">
              <a:solidFill>
                <a:srgbClr val="808080"/>
              </a:solidFill>
              <a:latin typeface="ＭＳ Ｐゴシック"/>
              <a:ea typeface="ＭＳ Ｐゴシック"/>
            </a:rPr>
            <a:t>　　　年    　　月   　　　日　主治医：</a:t>
          </a:r>
        </a:p>
      </xdr:txBody>
    </xdr:sp>
    <xdr:clientData/>
  </xdr:twoCellAnchor>
  <xdr:twoCellAnchor>
    <xdr:from>
      <xdr:col>9</xdr:col>
      <xdr:colOff>1836420</xdr:colOff>
      <xdr:row>29</xdr:row>
      <xdr:rowOff>228600</xdr:rowOff>
    </xdr:from>
    <xdr:to>
      <xdr:col>10</xdr:col>
      <xdr:colOff>647462</xdr:colOff>
      <xdr:row>30</xdr:row>
      <xdr:rowOff>0</xdr:rowOff>
    </xdr:to>
    <xdr:sp macro="" textlink="">
      <xdr:nvSpPr>
        <xdr:cNvPr id="16696" name="Text Box 78"/>
        <xdr:cNvSpPr txBox="1">
          <a:spLocks noChangeArrowheads="1"/>
        </xdr:cNvSpPr>
      </xdr:nvSpPr>
      <xdr:spPr bwMode="auto">
        <a:xfrm>
          <a:off x="10315575" y="6810375"/>
          <a:ext cx="866775" cy="3048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808080"/>
              </a:solidFill>
              <a:latin typeface="ＭＳ Ｐゴシック"/>
              <a:ea typeface="ＭＳ Ｐゴシック"/>
            </a:rPr>
            <a:t>代理人の場合</a:t>
          </a:r>
        </a:p>
        <a:p>
          <a:pPr algn="l" rtl="1">
            <a:lnSpc>
              <a:spcPts val="900"/>
            </a:lnSpc>
            <a:defRPr sz="1000"/>
          </a:pPr>
          <a:r>
            <a:rPr lang="ja-JP" altLang="en-US" sz="800" b="0" i="0" strike="noStrike">
              <a:solidFill>
                <a:srgbClr val="808080"/>
              </a:solidFill>
              <a:latin typeface="ＭＳ Ｐゴシック"/>
              <a:ea typeface="ＭＳ Ｐゴシック"/>
            </a:rPr>
            <a:t>続柄（　　　　　　　）</a:t>
          </a:r>
        </a:p>
      </xdr:txBody>
    </xdr:sp>
    <xdr:clientData/>
  </xdr:twoCellAnchor>
  <xdr:twoCellAnchor>
    <xdr:from>
      <xdr:col>5</xdr:col>
      <xdr:colOff>628650</xdr:colOff>
      <xdr:row>5</xdr:row>
      <xdr:rowOff>28575</xdr:rowOff>
    </xdr:from>
    <xdr:to>
      <xdr:col>6</xdr:col>
      <xdr:colOff>152400</xdr:colOff>
      <xdr:row>7</xdr:row>
      <xdr:rowOff>180975</xdr:rowOff>
    </xdr:to>
    <xdr:sp macro="" textlink="">
      <xdr:nvSpPr>
        <xdr:cNvPr id="47630" name="右中かっこ 17"/>
        <xdr:cNvSpPr>
          <a:spLocks/>
        </xdr:cNvSpPr>
      </xdr:nvSpPr>
      <xdr:spPr bwMode="auto">
        <a:xfrm flipH="1">
          <a:off x="5133975" y="1428750"/>
          <a:ext cx="180975" cy="628650"/>
        </a:xfrm>
        <a:prstGeom prst="rightBrace">
          <a:avLst>
            <a:gd name="adj1" fmla="val 12512"/>
            <a:gd name="adj2" fmla="val 50000"/>
          </a:avLst>
        </a:prstGeom>
        <a:noFill/>
        <a:ln w="9525" algn="ctr">
          <a:solidFill>
            <a:srgbClr val="4A7EBB"/>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231775</xdr:colOff>
      <xdr:row>7</xdr:row>
      <xdr:rowOff>152400</xdr:rowOff>
    </xdr:from>
    <xdr:to>
      <xdr:col>10</xdr:col>
      <xdr:colOff>550744</xdr:colOff>
      <xdr:row>7</xdr:row>
      <xdr:rowOff>152401</xdr:rowOff>
    </xdr:to>
    <xdr:cxnSp macro="">
      <xdr:nvCxnSpPr>
        <xdr:cNvPr id="7" name="直線矢印コネクタ 15"/>
        <xdr:cNvCxnSpPr/>
      </xdr:nvCxnSpPr>
      <xdr:spPr>
        <a:xfrm flipV="1">
          <a:off x="10801350" y="2105025"/>
          <a:ext cx="323850" cy="1"/>
        </a:xfrm>
        <a:prstGeom prst="straightConnector1">
          <a:avLst/>
        </a:prstGeom>
        <a:ln w="1905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1750695</xdr:colOff>
      <xdr:row>29</xdr:row>
      <xdr:rowOff>231775</xdr:rowOff>
    </xdr:from>
    <xdr:to>
      <xdr:col>8</xdr:col>
      <xdr:colOff>13217</xdr:colOff>
      <xdr:row>30</xdr:row>
      <xdr:rowOff>3175</xdr:rowOff>
    </xdr:to>
    <xdr:sp macro="" textlink="">
      <xdr:nvSpPr>
        <xdr:cNvPr id="16466" name="Text Box 82"/>
        <xdr:cNvSpPr txBox="1">
          <a:spLocks noChangeArrowheads="1"/>
        </xdr:cNvSpPr>
      </xdr:nvSpPr>
      <xdr:spPr bwMode="auto">
        <a:xfrm>
          <a:off x="6715125" y="7239000"/>
          <a:ext cx="1000125" cy="304800"/>
        </a:xfrm>
        <a:prstGeom prst="rect">
          <a:avLst/>
        </a:prstGeom>
        <a:noFill/>
        <a:ln w="9525">
          <a:noFill/>
          <a:miter lim="800000"/>
          <a:headEnd/>
          <a:tailEnd/>
        </a:ln>
      </xdr:spPr>
      <xdr:txBody>
        <a:bodyPr vertOverflow="clip" wrap="square" lIns="27432" tIns="18288" rIns="0" bIns="0" anchor="t" upright="1"/>
        <a:lstStyle/>
        <a:p>
          <a:pPr algn="l" rtl="1">
            <a:lnSpc>
              <a:spcPts val="900"/>
            </a:lnSpc>
            <a:defRPr sz="1000"/>
          </a:pPr>
          <a:r>
            <a:rPr lang="ja-JP" altLang="en-US" sz="800" b="0" i="0" strike="noStrike">
              <a:solidFill>
                <a:srgbClr val="000000"/>
              </a:solidFill>
              <a:latin typeface="ＭＳ Ｐゴシック"/>
              <a:ea typeface="ＭＳ Ｐゴシック"/>
            </a:rPr>
            <a:t>代理人の場合</a:t>
          </a:r>
        </a:p>
        <a:p>
          <a:pPr algn="l" rtl="1">
            <a:lnSpc>
              <a:spcPts val="900"/>
            </a:lnSpc>
            <a:defRPr sz="1000"/>
          </a:pPr>
          <a:r>
            <a:rPr lang="ja-JP" altLang="en-US" sz="800" b="0" i="0" strike="noStrike">
              <a:solidFill>
                <a:srgbClr val="000000"/>
              </a:solidFill>
              <a:latin typeface="ＭＳ Ｐゴシック"/>
              <a:ea typeface="ＭＳ Ｐゴシック"/>
            </a:rPr>
            <a:t>続柄（　　　　　　　　）</a:t>
          </a:r>
        </a:p>
      </xdr:txBody>
    </xdr:sp>
    <xdr:clientData/>
  </xdr:twoCellAnchor>
  <xdr:twoCellAnchor>
    <xdr:from>
      <xdr:col>7</xdr:col>
      <xdr:colOff>762635</xdr:colOff>
      <xdr:row>29</xdr:row>
      <xdr:rowOff>98425</xdr:rowOff>
    </xdr:from>
    <xdr:to>
      <xdr:col>9</xdr:col>
      <xdr:colOff>232256</xdr:colOff>
      <xdr:row>30</xdr:row>
      <xdr:rowOff>66675</xdr:rowOff>
    </xdr:to>
    <xdr:sp macro="" textlink="">
      <xdr:nvSpPr>
        <xdr:cNvPr id="16467" name="Text Box 83"/>
        <xdr:cNvSpPr txBox="1">
          <a:spLocks noChangeArrowheads="1"/>
        </xdr:cNvSpPr>
      </xdr:nvSpPr>
      <xdr:spPr bwMode="auto">
        <a:xfrm>
          <a:off x="7677150" y="7105650"/>
          <a:ext cx="904875" cy="495300"/>
        </a:xfrm>
        <a:prstGeom prst="rect">
          <a:avLst/>
        </a:prstGeom>
        <a:noFill/>
        <a:ln w="9525">
          <a:noFill/>
          <a:miter lim="800000"/>
          <a:headEnd/>
          <a:tailEnd/>
        </a:ln>
      </xdr:spPr>
      <xdr:txBody>
        <a:bodyPr vertOverflow="clip" wrap="square" lIns="27432" tIns="18288" rIns="0" bIns="0" anchor="t" upright="1"/>
        <a:lstStyle/>
        <a:p>
          <a:pPr algn="l" rtl="1">
            <a:lnSpc>
              <a:spcPts val="900"/>
            </a:lnSpc>
            <a:defRPr sz="1000"/>
          </a:pPr>
          <a:r>
            <a:rPr lang="ja-JP" altLang="en-US" sz="800" b="0" i="0" strike="noStrike">
              <a:solidFill>
                <a:srgbClr val="000000"/>
              </a:solidFill>
              <a:latin typeface="ＭＳ Ｐゴシック"/>
              <a:ea typeface="ＭＳ Ｐゴシック"/>
            </a:rPr>
            <a:t> </a:t>
          </a:r>
          <a:r>
            <a:rPr lang="ja-JP" altLang="en-US" sz="800" b="0" i="0" strike="noStrike">
              <a:solidFill>
                <a:srgbClr val="969696"/>
              </a:solidFill>
              <a:latin typeface="ＭＳ Ｐゴシック"/>
              <a:ea typeface="ＭＳ Ｐゴシック"/>
            </a:rPr>
            <a:t>患者氏名</a:t>
          </a:r>
        </a:p>
        <a:p>
          <a:pPr algn="l" rtl="1">
            <a:defRPr sz="1000"/>
          </a:pPr>
          <a:r>
            <a:rPr lang="ja-JP" altLang="en-US" sz="800" b="0" i="0" strike="noStrike">
              <a:solidFill>
                <a:srgbClr val="969696"/>
              </a:solidFill>
              <a:latin typeface="ＭＳ Ｐゴシック"/>
              <a:ea typeface="ＭＳ Ｐゴシック"/>
            </a:rPr>
            <a:t>　　又は</a:t>
          </a:r>
        </a:p>
        <a:p>
          <a:pPr algn="l" rtl="1">
            <a:lnSpc>
              <a:spcPts val="800"/>
            </a:lnSpc>
            <a:defRPr sz="1000"/>
          </a:pPr>
          <a:r>
            <a:rPr lang="ja-JP" altLang="en-US" sz="800" b="0" i="0" strike="noStrike">
              <a:solidFill>
                <a:srgbClr val="969696"/>
              </a:solidFill>
              <a:latin typeface="ＭＳ Ｐゴシック"/>
              <a:ea typeface="ＭＳ Ｐゴシック"/>
            </a:rPr>
            <a:t> 代理人氏名：</a:t>
          </a:r>
        </a:p>
      </xdr:txBody>
    </xdr:sp>
    <xdr:clientData/>
  </xdr:twoCellAnchor>
  <xdr:twoCellAnchor editAs="oneCell">
    <xdr:from>
      <xdr:col>0</xdr:col>
      <xdr:colOff>9525</xdr:colOff>
      <xdr:row>16</xdr:row>
      <xdr:rowOff>180975</xdr:rowOff>
    </xdr:from>
    <xdr:to>
      <xdr:col>0</xdr:col>
      <xdr:colOff>266700</xdr:colOff>
      <xdr:row>17</xdr:row>
      <xdr:rowOff>180975</xdr:rowOff>
    </xdr:to>
    <xdr:pic>
      <xdr:nvPicPr>
        <xdr:cNvPr id="47634" name="Picture 323"/>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525" y="3933825"/>
          <a:ext cx="2571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290830</xdr:colOff>
      <xdr:row>0</xdr:row>
      <xdr:rowOff>76200</xdr:rowOff>
    </xdr:from>
    <xdr:to>
      <xdr:col>9</xdr:col>
      <xdr:colOff>4155</xdr:colOff>
      <xdr:row>0</xdr:row>
      <xdr:rowOff>354430</xdr:rowOff>
    </xdr:to>
    <xdr:sp macro="" textlink="">
      <xdr:nvSpPr>
        <xdr:cNvPr id="17268" name="Text Box 884"/>
        <xdr:cNvSpPr txBox="1">
          <a:spLocks noChangeArrowheads="1"/>
        </xdr:cNvSpPr>
      </xdr:nvSpPr>
      <xdr:spPr bwMode="auto">
        <a:xfrm>
          <a:off x="8181975" y="76200"/>
          <a:ext cx="295275" cy="285750"/>
        </a:xfrm>
        <a:prstGeom prst="rect">
          <a:avLst/>
        </a:prstGeom>
        <a:solidFill>
          <a:srgbClr val="D8D0C8"/>
        </a:solidFill>
        <a:ln w="9525">
          <a:noFill/>
          <a:miter lim="800000"/>
          <a:headEnd/>
          <a:tailEnd/>
        </a:ln>
      </xdr:spPr>
      <xdr:txBody>
        <a:bodyPr vertOverflow="clip" wrap="square" lIns="27432" tIns="18288" rIns="0" bIns="0" anchor="t" upright="1"/>
        <a:lstStyle/>
        <a:p>
          <a:pPr algn="l" rtl="1">
            <a:lnSpc>
              <a:spcPts val="900"/>
            </a:lnSpc>
            <a:defRPr sz="1000"/>
          </a:pPr>
          <a:r>
            <a:rPr lang="ja-JP" altLang="en-US" sz="800" b="0" i="0" strike="noStrike">
              <a:solidFill>
                <a:srgbClr val="000000"/>
              </a:solidFill>
              <a:latin typeface="ＭＳ Ｐゴシック"/>
              <a:ea typeface="ＭＳ Ｐゴシック"/>
            </a:rPr>
            <a:t>患者</a:t>
          </a:r>
        </a:p>
        <a:p>
          <a:pPr algn="l" rtl="1">
            <a:lnSpc>
              <a:spcPts val="900"/>
            </a:lnSpc>
            <a:defRPr sz="1000"/>
          </a:pPr>
          <a:r>
            <a:rPr lang="ja-JP" altLang="en-US" sz="800" b="0" i="0" strike="noStrike">
              <a:solidFill>
                <a:srgbClr val="000000"/>
              </a:solidFill>
              <a:latin typeface="ＭＳ Ｐゴシック"/>
              <a:ea typeface="ＭＳ Ｐゴシック"/>
            </a:rPr>
            <a:t>氏名</a:t>
          </a:r>
        </a:p>
      </xdr:txBody>
    </xdr:sp>
    <xdr:clientData/>
  </xdr:twoCellAnchor>
  <xdr:twoCellAnchor>
    <xdr:from>
      <xdr:col>5</xdr:col>
      <xdr:colOff>0</xdr:colOff>
      <xdr:row>29</xdr:row>
      <xdr:rowOff>98425</xdr:rowOff>
    </xdr:from>
    <xdr:to>
      <xdr:col>6</xdr:col>
      <xdr:colOff>3208</xdr:colOff>
      <xdr:row>30</xdr:row>
      <xdr:rowOff>66675</xdr:rowOff>
    </xdr:to>
    <xdr:sp macro="" textlink="">
      <xdr:nvSpPr>
        <xdr:cNvPr id="17269" name="Text Box 71"/>
        <xdr:cNvSpPr txBox="1">
          <a:spLocks noChangeArrowheads="1"/>
        </xdr:cNvSpPr>
      </xdr:nvSpPr>
      <xdr:spPr bwMode="auto">
        <a:xfrm>
          <a:off x="4505325" y="6686550"/>
          <a:ext cx="666750" cy="495300"/>
        </a:xfrm>
        <a:prstGeom prst="rect">
          <a:avLst/>
        </a:prstGeom>
        <a:noFill/>
        <a:ln w="9525">
          <a:noFill/>
          <a:miter lim="800000"/>
          <a:headEnd/>
          <a:tailEnd/>
        </a:ln>
      </xdr:spPr>
      <xdr:txBody>
        <a:bodyPr vertOverflow="clip" wrap="square" lIns="27432" tIns="18288" rIns="0" bIns="0" anchor="t" upright="1"/>
        <a:lstStyle/>
        <a:p>
          <a:pPr algn="l" rtl="1">
            <a:lnSpc>
              <a:spcPts val="900"/>
            </a:lnSpc>
            <a:defRPr sz="1000"/>
          </a:pPr>
          <a:r>
            <a:rPr lang="ja-JP" altLang="en-US" sz="800" b="0" i="0" strike="noStrike">
              <a:solidFill>
                <a:srgbClr val="000000"/>
              </a:solidFill>
              <a:latin typeface="ＭＳ Ｐゴシック"/>
              <a:ea typeface="ＭＳ Ｐゴシック"/>
            </a:rPr>
            <a:t> 患者氏名</a:t>
          </a:r>
        </a:p>
        <a:p>
          <a:pPr algn="l" rtl="1">
            <a:defRPr sz="1000"/>
          </a:pPr>
          <a:r>
            <a:rPr lang="ja-JP" altLang="en-US" sz="800" b="0" i="0" strike="noStrike">
              <a:solidFill>
                <a:srgbClr val="000000"/>
              </a:solidFill>
              <a:latin typeface="ＭＳ Ｐゴシック"/>
              <a:ea typeface="ＭＳ Ｐゴシック"/>
            </a:rPr>
            <a:t>　　又は</a:t>
          </a:r>
        </a:p>
        <a:p>
          <a:pPr algn="l" rtl="1">
            <a:lnSpc>
              <a:spcPts val="800"/>
            </a:lnSpc>
            <a:defRPr sz="1000"/>
          </a:pPr>
          <a:r>
            <a:rPr lang="ja-JP" altLang="en-US" sz="800" b="0" i="0" strike="noStrike">
              <a:solidFill>
                <a:srgbClr val="000000"/>
              </a:solidFill>
              <a:latin typeface="ＭＳ Ｐゴシック"/>
              <a:ea typeface="ＭＳ Ｐゴシック"/>
            </a:rPr>
            <a:t>代理人氏名：</a:t>
          </a:r>
        </a:p>
      </xdr:txBody>
    </xdr:sp>
    <xdr:clientData/>
  </xdr:twoCellAnchor>
  <mc:AlternateContent xmlns:mc="http://schemas.openxmlformats.org/markup-compatibility/2006">
    <mc:Choice xmlns:a14="http://schemas.microsoft.com/office/drawing/2010/main" Requires="a14">
      <xdr:twoCellAnchor>
        <xdr:from>
          <xdr:col>7</xdr:col>
          <xdr:colOff>47625</xdr:colOff>
          <xdr:row>23</xdr:row>
          <xdr:rowOff>123825</xdr:rowOff>
        </xdr:from>
        <xdr:to>
          <xdr:col>7</xdr:col>
          <xdr:colOff>723900</xdr:colOff>
          <xdr:row>26</xdr:row>
          <xdr:rowOff>114300</xdr:rowOff>
        </xdr:to>
        <xdr:sp macro="" textlink="">
          <xdr:nvSpPr>
            <xdr:cNvPr id="16452" name="Object 68" hidden="1">
              <a:extLst>
                <a:ext uri="{63B3BB69-23CF-44E3-9099-C40C66FF867C}">
                  <a14:compatExt spid="_x0000_s164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82075</xdr:colOff>
      <xdr:row>7</xdr:row>
      <xdr:rowOff>0</xdr:rowOff>
    </xdr:from>
    <xdr:to>
      <xdr:col>7</xdr:col>
      <xdr:colOff>309563</xdr:colOff>
      <xdr:row>7</xdr:row>
      <xdr:rowOff>23812</xdr:rowOff>
    </xdr:to>
    <xdr:sp macro="" textlink="">
      <xdr:nvSpPr>
        <xdr:cNvPr id="2" name="Text Box 80">
          <a:extLst>
            <a:ext uri="{FF2B5EF4-FFF2-40B4-BE49-F238E27FC236}">
              <a16:creationId xmlns:a16="http://schemas.microsoft.com/office/drawing/2014/main" id="{00000000-0008-0000-0000-000002000000}"/>
            </a:ext>
          </a:extLst>
        </xdr:cNvPr>
        <xdr:cNvSpPr txBox="1">
          <a:spLocks noChangeArrowheads="1"/>
        </xdr:cNvSpPr>
      </xdr:nvSpPr>
      <xdr:spPr bwMode="auto">
        <a:xfrm>
          <a:off x="3949225" y="3543300"/>
          <a:ext cx="227488" cy="23812"/>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様</a:t>
          </a:r>
        </a:p>
      </xdr:txBody>
    </xdr:sp>
    <xdr:clientData/>
  </xdr:twoCellAnchor>
  <xdr:twoCellAnchor>
    <xdr:from>
      <xdr:col>7</xdr:col>
      <xdr:colOff>95683</xdr:colOff>
      <xdr:row>2</xdr:row>
      <xdr:rowOff>206488</xdr:rowOff>
    </xdr:from>
    <xdr:to>
      <xdr:col>7</xdr:col>
      <xdr:colOff>449037</xdr:colOff>
      <xdr:row>3</xdr:row>
      <xdr:rowOff>13607</xdr:rowOff>
    </xdr:to>
    <xdr:sp macro="" textlink="">
      <xdr:nvSpPr>
        <xdr:cNvPr id="3" name="Text Box 80">
          <a:extLst>
            <a:ext uri="{FF2B5EF4-FFF2-40B4-BE49-F238E27FC236}">
              <a16:creationId xmlns:a16="http://schemas.microsoft.com/office/drawing/2014/main" id="{00000000-0008-0000-0000-000002000000}"/>
            </a:ext>
          </a:extLst>
        </xdr:cNvPr>
        <xdr:cNvSpPr txBox="1">
          <a:spLocks noChangeArrowheads="1"/>
        </xdr:cNvSpPr>
      </xdr:nvSpPr>
      <xdr:spPr bwMode="auto">
        <a:xfrm>
          <a:off x="4232254" y="1417524"/>
          <a:ext cx="353354" cy="296976"/>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様</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4</xdr:col>
          <xdr:colOff>4552950</xdr:colOff>
          <xdr:row>2</xdr:row>
          <xdr:rowOff>314325</xdr:rowOff>
        </xdr:to>
        <xdr:sp macro="" textlink="">
          <xdr:nvSpPr>
            <xdr:cNvPr id="74753" name="Group Box 1" hidden="1">
              <a:extLst>
                <a:ext uri="{63B3BB69-23CF-44E3-9099-C40C66FF867C}">
                  <a14:compatExt spid="_x0000_s747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16</xdr:row>
          <xdr:rowOff>66675</xdr:rowOff>
        </xdr:from>
        <xdr:to>
          <xdr:col>4</xdr:col>
          <xdr:colOff>1781175</xdr:colOff>
          <xdr:row>16</xdr:row>
          <xdr:rowOff>314325</xdr:rowOff>
        </xdr:to>
        <xdr:sp macro="" textlink="">
          <xdr:nvSpPr>
            <xdr:cNvPr id="74754" name="Option Button 2" hidden="1">
              <a:extLst>
                <a:ext uri="{63B3BB69-23CF-44E3-9099-C40C66FF867C}">
                  <a14:compatExt spid="_x0000_s7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4</xdr:col>
          <xdr:colOff>828675</xdr:colOff>
          <xdr:row>16</xdr:row>
          <xdr:rowOff>314325</xdr:rowOff>
        </xdr:to>
        <xdr:sp macro="" textlink="">
          <xdr:nvSpPr>
            <xdr:cNvPr id="74755" name="Option Button 3" hidden="1">
              <a:extLst>
                <a:ext uri="{63B3BB69-23CF-44E3-9099-C40C66FF867C}">
                  <a14:compatExt spid="_x0000_s74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9525</xdr:rowOff>
        </xdr:from>
        <xdr:to>
          <xdr:col>4</xdr:col>
          <xdr:colOff>3028950</xdr:colOff>
          <xdr:row>16</xdr:row>
          <xdr:rowOff>342900</xdr:rowOff>
        </xdr:to>
        <xdr:sp macro="" textlink="">
          <xdr:nvSpPr>
            <xdr:cNvPr id="74756" name="Group Box 4" hidden="1">
              <a:extLst>
                <a:ext uri="{63B3BB69-23CF-44E3-9099-C40C66FF867C}">
                  <a14:compatExt spid="_x0000_s747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66675</xdr:rowOff>
        </xdr:from>
        <xdr:to>
          <xdr:col>4</xdr:col>
          <xdr:colOff>809625</xdr:colOff>
          <xdr:row>17</xdr:row>
          <xdr:rowOff>333375</xdr:rowOff>
        </xdr:to>
        <xdr:sp macro="" textlink="">
          <xdr:nvSpPr>
            <xdr:cNvPr id="74757" name="Check Box 5" hidden="1">
              <a:extLst>
                <a:ext uri="{63B3BB69-23CF-44E3-9099-C40C66FF867C}">
                  <a14:compatExt spid="_x0000_s74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意識障害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971550</xdr:colOff>
          <xdr:row>17</xdr:row>
          <xdr:rowOff>66675</xdr:rowOff>
        </xdr:from>
        <xdr:to>
          <xdr:col>4</xdr:col>
          <xdr:colOff>1762125</xdr:colOff>
          <xdr:row>17</xdr:row>
          <xdr:rowOff>333375</xdr:rowOff>
        </xdr:to>
        <xdr:sp macro="" textlink="">
          <xdr:nvSpPr>
            <xdr:cNvPr id="74758" name="Check Box 6" hidden="1">
              <a:extLst>
                <a:ext uri="{63B3BB69-23CF-44E3-9099-C40C66FF867C}">
                  <a14:compatExt spid="_x0000_s74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1933575</xdr:colOff>
          <xdr:row>17</xdr:row>
          <xdr:rowOff>66675</xdr:rowOff>
        </xdr:from>
        <xdr:to>
          <xdr:col>4</xdr:col>
          <xdr:colOff>2733675</xdr:colOff>
          <xdr:row>17</xdr:row>
          <xdr:rowOff>333375</xdr:rowOff>
        </xdr:to>
        <xdr:sp macro="" textlink="">
          <xdr:nvSpPr>
            <xdr:cNvPr id="74759" name="Check Box 7" hidden="1">
              <a:extLst>
                <a:ext uri="{63B3BB69-23CF-44E3-9099-C40C66FF867C}">
                  <a14:compatExt spid="_x0000_s74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構音障害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2886075</xdr:colOff>
          <xdr:row>17</xdr:row>
          <xdr:rowOff>66675</xdr:rowOff>
        </xdr:from>
        <xdr:to>
          <xdr:col>4</xdr:col>
          <xdr:colOff>3686175</xdr:colOff>
          <xdr:row>17</xdr:row>
          <xdr:rowOff>333375</xdr:rowOff>
        </xdr:to>
        <xdr:sp macro="" textlink="">
          <xdr:nvSpPr>
            <xdr:cNvPr id="74760" name="Check Box 8" hidden="1">
              <a:extLst>
                <a:ext uri="{63B3BB69-23CF-44E3-9099-C40C66FF867C}">
                  <a14:compatExt spid="_x0000_s74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右片麻痺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3848100</xdr:colOff>
          <xdr:row>17</xdr:row>
          <xdr:rowOff>66675</xdr:rowOff>
        </xdr:from>
        <xdr:to>
          <xdr:col>4</xdr:col>
          <xdr:colOff>4638675</xdr:colOff>
          <xdr:row>17</xdr:row>
          <xdr:rowOff>333375</xdr:rowOff>
        </xdr:to>
        <xdr:sp macro="" textlink="">
          <xdr:nvSpPr>
            <xdr:cNvPr id="74761" name="Check Box 9" hidden="1">
              <a:extLst>
                <a:ext uri="{63B3BB69-23CF-44E3-9099-C40C66FF867C}">
                  <a14:compatExt spid="_x0000_s74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左片麻痺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447675</xdr:rowOff>
        </xdr:from>
        <xdr:to>
          <xdr:col>4</xdr:col>
          <xdr:colOff>828675</xdr:colOff>
          <xdr:row>17</xdr:row>
          <xdr:rowOff>714375</xdr:rowOff>
        </xdr:to>
        <xdr:sp macro="" textlink="">
          <xdr:nvSpPr>
            <xdr:cNvPr id="74762" name="Check Box 10" hidden="1">
              <a:extLst>
                <a:ext uri="{63B3BB69-23CF-44E3-9099-C40C66FF867C}">
                  <a14:compatExt spid="_x0000_s74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運動失調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990600</xdr:colOff>
          <xdr:row>17</xdr:row>
          <xdr:rowOff>457200</xdr:rowOff>
        </xdr:from>
        <xdr:to>
          <xdr:col>4</xdr:col>
          <xdr:colOff>1781175</xdr:colOff>
          <xdr:row>17</xdr:row>
          <xdr:rowOff>723900</xdr:rowOff>
        </xdr:to>
        <xdr:sp macro="" textlink="">
          <xdr:nvSpPr>
            <xdr:cNvPr id="74763" name="Check Box 11" hidden="1">
              <a:extLst>
                <a:ext uri="{63B3BB69-23CF-44E3-9099-C40C66FF867C}">
                  <a14:compatExt spid="_x0000_s74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感覚障害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1943100</xdr:colOff>
          <xdr:row>17</xdr:row>
          <xdr:rowOff>457200</xdr:rowOff>
        </xdr:from>
        <xdr:to>
          <xdr:col>4</xdr:col>
          <xdr:colOff>2733675</xdr:colOff>
          <xdr:row>17</xdr:row>
          <xdr:rowOff>723900</xdr:rowOff>
        </xdr:to>
        <xdr:sp macro="" textlink="">
          <xdr:nvSpPr>
            <xdr:cNvPr id="74764" name="Check Box 12" hidden="1">
              <a:extLst>
                <a:ext uri="{63B3BB69-23CF-44E3-9099-C40C66FF867C}">
                  <a14:compatExt spid="_x0000_s74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頭痛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2886075</xdr:colOff>
          <xdr:row>17</xdr:row>
          <xdr:rowOff>457200</xdr:rowOff>
        </xdr:from>
        <xdr:to>
          <xdr:col>4</xdr:col>
          <xdr:colOff>3686175</xdr:colOff>
          <xdr:row>17</xdr:row>
          <xdr:rowOff>723900</xdr:rowOff>
        </xdr:to>
        <xdr:sp macro="" textlink="">
          <xdr:nvSpPr>
            <xdr:cNvPr id="74765" name="Check Box 13" hidden="1">
              <a:extLst>
                <a:ext uri="{63B3BB69-23CF-44E3-9099-C40C66FF867C}">
                  <a14:compatExt spid="_x0000_s74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めまい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3838575</xdr:colOff>
          <xdr:row>17</xdr:row>
          <xdr:rowOff>438150</xdr:rowOff>
        </xdr:from>
        <xdr:to>
          <xdr:col>4</xdr:col>
          <xdr:colOff>5162550</xdr:colOff>
          <xdr:row>17</xdr:row>
          <xdr:rowOff>723900</xdr:rowOff>
        </xdr:to>
        <xdr:sp macro="" textlink="">
          <xdr:nvSpPr>
            <xdr:cNvPr id="74766" name="Check Box 14" hidden="1">
              <a:extLst>
                <a:ext uri="{63B3BB69-23CF-44E3-9099-C40C66FF867C}">
                  <a14:compatExt spid="_x0000_s74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その他（フリー記載）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28575</xdr:rowOff>
        </xdr:from>
        <xdr:to>
          <xdr:col>4</xdr:col>
          <xdr:colOff>5400675</xdr:colOff>
          <xdr:row>17</xdr:row>
          <xdr:rowOff>781050</xdr:rowOff>
        </xdr:to>
        <xdr:sp macro="" textlink="">
          <xdr:nvSpPr>
            <xdr:cNvPr id="74767" name="Group Box 15" hidden="1">
              <a:extLst>
                <a:ext uri="{63B3BB69-23CF-44E3-9099-C40C66FF867C}">
                  <a14:compatExt spid="_x0000_s747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19</xdr:row>
          <xdr:rowOff>66675</xdr:rowOff>
        </xdr:from>
        <xdr:to>
          <xdr:col>4</xdr:col>
          <xdr:colOff>1704975</xdr:colOff>
          <xdr:row>19</xdr:row>
          <xdr:rowOff>314325</xdr:rowOff>
        </xdr:to>
        <xdr:sp macro="" textlink="">
          <xdr:nvSpPr>
            <xdr:cNvPr id="74768" name="Check Box 16" hidden="1">
              <a:extLst>
                <a:ext uri="{63B3BB69-23CF-44E3-9099-C40C66FF867C}">
                  <a14:compatExt spid="_x0000_s74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高血圧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1809750</xdr:colOff>
          <xdr:row>19</xdr:row>
          <xdr:rowOff>66675</xdr:rowOff>
        </xdr:from>
        <xdr:to>
          <xdr:col>4</xdr:col>
          <xdr:colOff>2609850</xdr:colOff>
          <xdr:row>19</xdr:row>
          <xdr:rowOff>314325</xdr:rowOff>
        </xdr:to>
        <xdr:sp macro="" textlink="">
          <xdr:nvSpPr>
            <xdr:cNvPr id="74769" name="Check Box 17" hidden="1">
              <a:extLst>
                <a:ext uri="{63B3BB69-23CF-44E3-9099-C40C66FF867C}">
                  <a14:compatExt spid="_x0000_s74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脂質異常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2724150</xdr:colOff>
          <xdr:row>19</xdr:row>
          <xdr:rowOff>66675</xdr:rowOff>
        </xdr:from>
        <xdr:to>
          <xdr:col>4</xdr:col>
          <xdr:colOff>3524250</xdr:colOff>
          <xdr:row>19</xdr:row>
          <xdr:rowOff>314325</xdr:rowOff>
        </xdr:to>
        <xdr:sp macro="" textlink="">
          <xdr:nvSpPr>
            <xdr:cNvPr id="74770" name="Check Box 18" hidden="1">
              <a:extLst>
                <a:ext uri="{63B3BB69-23CF-44E3-9099-C40C66FF867C}">
                  <a14:compatExt spid="_x0000_s74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糖尿病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3629025</xdr:colOff>
          <xdr:row>19</xdr:row>
          <xdr:rowOff>66675</xdr:rowOff>
        </xdr:from>
        <xdr:to>
          <xdr:col>4</xdr:col>
          <xdr:colOff>4419600</xdr:colOff>
          <xdr:row>19</xdr:row>
          <xdr:rowOff>314325</xdr:rowOff>
        </xdr:to>
        <xdr:sp macro="" textlink="">
          <xdr:nvSpPr>
            <xdr:cNvPr id="74771" name="Check Box 19" hidden="1">
              <a:extLst>
                <a:ext uri="{63B3BB69-23CF-44E3-9099-C40C66FF867C}">
                  <a14:compatExt spid="_x0000_s74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心房細動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21</xdr:row>
          <xdr:rowOff>38100</xdr:rowOff>
        </xdr:from>
        <xdr:to>
          <xdr:col>4</xdr:col>
          <xdr:colOff>2019300</xdr:colOff>
          <xdr:row>21</xdr:row>
          <xdr:rowOff>285750</xdr:rowOff>
        </xdr:to>
        <xdr:sp macro="" textlink="">
          <xdr:nvSpPr>
            <xdr:cNvPr id="74772" name="Check Box 20" hidden="1">
              <a:extLst>
                <a:ext uri="{63B3BB69-23CF-44E3-9099-C40C66FF867C}">
                  <a14:compatExt spid="_x0000_s74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呼吸不全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2286000</xdr:colOff>
          <xdr:row>21</xdr:row>
          <xdr:rowOff>38100</xdr:rowOff>
        </xdr:from>
        <xdr:to>
          <xdr:col>4</xdr:col>
          <xdr:colOff>3162300</xdr:colOff>
          <xdr:row>21</xdr:row>
          <xdr:rowOff>285750</xdr:rowOff>
        </xdr:to>
        <xdr:sp macro="" textlink="">
          <xdr:nvSpPr>
            <xdr:cNvPr id="74773" name="Check Box 21" hidden="1">
              <a:extLst>
                <a:ext uri="{63B3BB69-23CF-44E3-9099-C40C66FF867C}">
                  <a14:compatExt spid="_x0000_s74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3429000</xdr:colOff>
          <xdr:row>21</xdr:row>
          <xdr:rowOff>38100</xdr:rowOff>
        </xdr:from>
        <xdr:to>
          <xdr:col>4</xdr:col>
          <xdr:colOff>4305300</xdr:colOff>
          <xdr:row>21</xdr:row>
          <xdr:rowOff>285750</xdr:rowOff>
        </xdr:to>
        <xdr:sp macro="" textlink="">
          <xdr:nvSpPr>
            <xdr:cNvPr id="74774" name="Check Box 22" hidden="1">
              <a:extLst>
                <a:ext uri="{63B3BB69-23CF-44E3-9099-C40C66FF867C}">
                  <a14:compatExt spid="_x0000_s74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腎機能不全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4562475</xdr:colOff>
          <xdr:row>21</xdr:row>
          <xdr:rowOff>38100</xdr:rowOff>
        </xdr:from>
        <xdr:to>
          <xdr:col>4</xdr:col>
          <xdr:colOff>5448300</xdr:colOff>
          <xdr:row>21</xdr:row>
          <xdr:rowOff>285750</xdr:rowOff>
        </xdr:to>
        <xdr:sp macro="" textlink="">
          <xdr:nvSpPr>
            <xdr:cNvPr id="74775" name="Check Box 23" hidden="1">
              <a:extLst>
                <a:ext uri="{63B3BB69-23CF-44E3-9099-C40C66FF867C}">
                  <a14:compatExt spid="_x0000_s74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肝機能不全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21</xdr:row>
          <xdr:rowOff>419100</xdr:rowOff>
        </xdr:from>
        <xdr:to>
          <xdr:col>4</xdr:col>
          <xdr:colOff>904875</xdr:colOff>
          <xdr:row>21</xdr:row>
          <xdr:rowOff>666750</xdr:rowOff>
        </xdr:to>
        <xdr:sp macro="" textlink="">
          <xdr:nvSpPr>
            <xdr:cNvPr id="74776" name="Check Box 24" hidden="1">
              <a:extLst>
                <a:ext uri="{63B3BB69-23CF-44E3-9099-C40C66FF867C}">
                  <a14:compatExt spid="_x0000_s74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尿路感染症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21</xdr:row>
          <xdr:rowOff>428625</xdr:rowOff>
        </xdr:from>
        <xdr:to>
          <xdr:col>4</xdr:col>
          <xdr:colOff>2238375</xdr:colOff>
          <xdr:row>21</xdr:row>
          <xdr:rowOff>666750</xdr:rowOff>
        </xdr:to>
        <xdr:sp macro="" textlink="">
          <xdr:nvSpPr>
            <xdr:cNvPr id="74777" name="Check Box 25" hidden="1">
              <a:extLst>
                <a:ext uri="{63B3BB69-23CF-44E3-9099-C40C66FF867C}">
                  <a14:compatExt spid="_x0000_s74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虚血性心疾患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2295525</xdr:colOff>
          <xdr:row>21</xdr:row>
          <xdr:rowOff>428625</xdr:rowOff>
        </xdr:from>
        <xdr:to>
          <xdr:col>4</xdr:col>
          <xdr:colOff>3000375</xdr:colOff>
          <xdr:row>21</xdr:row>
          <xdr:rowOff>666750</xdr:rowOff>
        </xdr:to>
        <xdr:sp macro="" textlink="">
          <xdr:nvSpPr>
            <xdr:cNvPr id="74778" name="Check Box 26" hidden="1">
              <a:extLst>
                <a:ext uri="{63B3BB69-23CF-44E3-9099-C40C66FF867C}">
                  <a14:compatExt spid="_x0000_s74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心不全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3429000</xdr:colOff>
          <xdr:row>21</xdr:row>
          <xdr:rowOff>428625</xdr:rowOff>
        </xdr:from>
        <xdr:to>
          <xdr:col>4</xdr:col>
          <xdr:colOff>4524375</xdr:colOff>
          <xdr:row>21</xdr:row>
          <xdr:rowOff>666750</xdr:rowOff>
        </xdr:to>
        <xdr:sp macro="" textlink="">
          <xdr:nvSpPr>
            <xdr:cNvPr id="74779" name="Check Box 27" hidden="1">
              <a:extLst>
                <a:ext uri="{63B3BB69-23CF-44E3-9099-C40C66FF867C}">
                  <a14:compatExt spid="_x0000_s74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下肢静脈血栓症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771525</xdr:rowOff>
        </xdr:from>
        <xdr:to>
          <xdr:col>4</xdr:col>
          <xdr:colOff>742950</xdr:colOff>
          <xdr:row>21</xdr:row>
          <xdr:rowOff>1028700</xdr:rowOff>
        </xdr:to>
        <xdr:sp macro="" textlink="">
          <xdr:nvSpPr>
            <xdr:cNvPr id="74780" name="Check Box 28" hidden="1">
              <a:extLst>
                <a:ext uri="{63B3BB69-23CF-44E3-9099-C40C66FF867C}">
                  <a14:compatExt spid="_x0000_s74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うつ病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4572000</xdr:colOff>
          <xdr:row>21</xdr:row>
          <xdr:rowOff>428625</xdr:rowOff>
        </xdr:from>
        <xdr:to>
          <xdr:col>4</xdr:col>
          <xdr:colOff>5286375</xdr:colOff>
          <xdr:row>21</xdr:row>
          <xdr:rowOff>666750</xdr:rowOff>
        </xdr:to>
        <xdr:sp macro="" textlink="">
          <xdr:nvSpPr>
            <xdr:cNvPr id="74781" name="Check Box 29" hidden="1">
              <a:extLst>
                <a:ext uri="{63B3BB69-23CF-44E3-9099-C40C66FF867C}">
                  <a14:compatExt spid="_x0000_s74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21</xdr:row>
          <xdr:rowOff>771525</xdr:rowOff>
        </xdr:from>
        <xdr:to>
          <xdr:col>4</xdr:col>
          <xdr:colOff>2038350</xdr:colOff>
          <xdr:row>21</xdr:row>
          <xdr:rowOff>1028700</xdr:rowOff>
        </xdr:to>
        <xdr:sp macro="" textlink="">
          <xdr:nvSpPr>
            <xdr:cNvPr id="74782" name="Check Box 30" hidden="1">
              <a:extLst>
                <a:ext uri="{63B3BB69-23CF-44E3-9099-C40C66FF867C}">
                  <a14:compatExt spid="_x0000_s74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便秘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2314575</xdr:colOff>
          <xdr:row>21</xdr:row>
          <xdr:rowOff>771525</xdr:rowOff>
        </xdr:from>
        <xdr:to>
          <xdr:col>4</xdr:col>
          <xdr:colOff>3181350</xdr:colOff>
          <xdr:row>21</xdr:row>
          <xdr:rowOff>1028700</xdr:rowOff>
        </xdr:to>
        <xdr:sp macro="" textlink="">
          <xdr:nvSpPr>
            <xdr:cNvPr id="74783" name="Check Box 31" hidden="1">
              <a:extLst>
                <a:ext uri="{63B3BB69-23CF-44E3-9099-C40C66FF867C}">
                  <a14:compatExt spid="_x0000_s74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大腿骨骨折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3448050</xdr:colOff>
          <xdr:row>21</xdr:row>
          <xdr:rowOff>771525</xdr:rowOff>
        </xdr:from>
        <xdr:to>
          <xdr:col>4</xdr:col>
          <xdr:colOff>4324350</xdr:colOff>
          <xdr:row>21</xdr:row>
          <xdr:rowOff>1028700</xdr:rowOff>
        </xdr:to>
        <xdr:sp macro="" textlink="">
          <xdr:nvSpPr>
            <xdr:cNvPr id="74784" name="Check Box 32" hidden="1">
              <a:extLst>
                <a:ext uri="{63B3BB69-23CF-44E3-9099-C40C66FF867C}">
                  <a14:compatExt spid="_x0000_s74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19050</xdr:rowOff>
        </xdr:from>
        <xdr:to>
          <xdr:col>4</xdr:col>
          <xdr:colOff>5505450</xdr:colOff>
          <xdr:row>23</xdr:row>
          <xdr:rowOff>361950</xdr:rowOff>
        </xdr:to>
        <xdr:sp macro="" textlink="">
          <xdr:nvSpPr>
            <xdr:cNvPr id="74785" name="Group Box 33" hidden="1">
              <a:extLst>
                <a:ext uri="{63B3BB69-23CF-44E3-9099-C40C66FF867C}">
                  <a14:compatExt spid="_x0000_s747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28575</xdr:rowOff>
        </xdr:from>
        <xdr:to>
          <xdr:col>4</xdr:col>
          <xdr:colOff>4914900</xdr:colOff>
          <xdr:row>25</xdr:row>
          <xdr:rowOff>361950</xdr:rowOff>
        </xdr:to>
        <xdr:sp macro="" textlink="">
          <xdr:nvSpPr>
            <xdr:cNvPr id="74786" name="Group Box 34" hidden="1">
              <a:extLst>
                <a:ext uri="{63B3BB69-23CF-44E3-9099-C40C66FF867C}">
                  <a14:compatExt spid="_x0000_s747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657225</xdr:rowOff>
        </xdr:from>
        <xdr:to>
          <xdr:col>4</xdr:col>
          <xdr:colOff>4905375</xdr:colOff>
          <xdr:row>27</xdr:row>
          <xdr:rowOff>342900</xdr:rowOff>
        </xdr:to>
        <xdr:sp macro="" textlink="">
          <xdr:nvSpPr>
            <xdr:cNvPr id="74787" name="Group Box 35" hidden="1">
              <a:extLst>
                <a:ext uri="{63B3BB69-23CF-44E3-9099-C40C66FF867C}">
                  <a14:compatExt spid="_x0000_s747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28</xdr:row>
          <xdr:rowOff>19050</xdr:rowOff>
        </xdr:from>
        <xdr:to>
          <xdr:col>4</xdr:col>
          <xdr:colOff>4905375</xdr:colOff>
          <xdr:row>28</xdr:row>
          <xdr:rowOff>723900</xdr:rowOff>
        </xdr:to>
        <xdr:sp macro="" textlink="">
          <xdr:nvSpPr>
            <xdr:cNvPr id="74788" name="Group Box 36" hidden="1">
              <a:extLst>
                <a:ext uri="{63B3BB69-23CF-44E3-9099-C40C66FF867C}">
                  <a14:compatExt spid="_x0000_s747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19050</xdr:rowOff>
        </xdr:from>
        <xdr:to>
          <xdr:col>4</xdr:col>
          <xdr:colOff>4933950</xdr:colOff>
          <xdr:row>30</xdr:row>
          <xdr:rowOff>361950</xdr:rowOff>
        </xdr:to>
        <xdr:sp macro="" textlink="">
          <xdr:nvSpPr>
            <xdr:cNvPr id="74789" name="Group Box 37" hidden="1">
              <a:extLst>
                <a:ext uri="{63B3BB69-23CF-44E3-9099-C40C66FF867C}">
                  <a14:compatExt spid="_x0000_s747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1028700</xdr:colOff>
          <xdr:row>42</xdr:row>
          <xdr:rowOff>85725</xdr:rowOff>
        </xdr:from>
        <xdr:to>
          <xdr:col>4</xdr:col>
          <xdr:colOff>1866900</xdr:colOff>
          <xdr:row>42</xdr:row>
          <xdr:rowOff>314325</xdr:rowOff>
        </xdr:to>
        <xdr:sp macro="" textlink="">
          <xdr:nvSpPr>
            <xdr:cNvPr id="74790" name="Option Button 38" hidden="1">
              <a:extLst>
                <a:ext uri="{63B3BB69-23CF-44E3-9099-C40C66FF867C}">
                  <a14:compatExt spid="_x0000_s74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85725</xdr:rowOff>
        </xdr:from>
        <xdr:to>
          <xdr:col>4</xdr:col>
          <xdr:colOff>933450</xdr:colOff>
          <xdr:row>42</xdr:row>
          <xdr:rowOff>314325</xdr:rowOff>
        </xdr:to>
        <xdr:sp macro="" textlink="">
          <xdr:nvSpPr>
            <xdr:cNvPr id="74791" name="Option Button 39" hidden="1">
              <a:extLst>
                <a:ext uri="{63B3BB69-23CF-44E3-9099-C40C66FF867C}">
                  <a14:compatExt spid="_x0000_s74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42</xdr:row>
          <xdr:rowOff>19050</xdr:rowOff>
        </xdr:from>
        <xdr:to>
          <xdr:col>4</xdr:col>
          <xdr:colOff>4914900</xdr:colOff>
          <xdr:row>42</xdr:row>
          <xdr:rowOff>361950</xdr:rowOff>
        </xdr:to>
        <xdr:sp macro="" textlink="">
          <xdr:nvSpPr>
            <xdr:cNvPr id="74792" name="Group Box 40" hidden="1">
              <a:extLst>
                <a:ext uri="{63B3BB69-23CF-44E3-9099-C40C66FF867C}">
                  <a14:compatExt spid="_x0000_s747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85725</xdr:rowOff>
        </xdr:from>
        <xdr:to>
          <xdr:col>4</xdr:col>
          <xdr:colOff>933450</xdr:colOff>
          <xdr:row>31</xdr:row>
          <xdr:rowOff>314325</xdr:rowOff>
        </xdr:to>
        <xdr:sp macro="" textlink="">
          <xdr:nvSpPr>
            <xdr:cNvPr id="74793" name="Check Box 41" hidden="1">
              <a:extLst>
                <a:ext uri="{63B3BB69-23CF-44E3-9099-C40C66FF867C}">
                  <a14:compatExt spid="_x0000_s74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血栓溶解療法チェック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31</xdr:row>
          <xdr:rowOff>85725</xdr:rowOff>
        </xdr:from>
        <xdr:to>
          <xdr:col>4</xdr:col>
          <xdr:colOff>2028825</xdr:colOff>
          <xdr:row>31</xdr:row>
          <xdr:rowOff>314325</xdr:rowOff>
        </xdr:to>
        <xdr:sp macro="" textlink="">
          <xdr:nvSpPr>
            <xdr:cNvPr id="74794" name="Check Box 42" hidden="1">
              <a:extLst>
                <a:ext uri="{63B3BB69-23CF-44E3-9099-C40C66FF867C}">
                  <a14:compatExt spid="_x0000_s74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血管内療法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2181225</xdr:colOff>
          <xdr:row>31</xdr:row>
          <xdr:rowOff>85725</xdr:rowOff>
        </xdr:from>
        <xdr:to>
          <xdr:col>4</xdr:col>
          <xdr:colOff>3114675</xdr:colOff>
          <xdr:row>31</xdr:row>
          <xdr:rowOff>314325</xdr:rowOff>
        </xdr:to>
        <xdr:sp macro="" textlink="">
          <xdr:nvSpPr>
            <xdr:cNvPr id="74795" name="Check Box 43" hidden="1">
              <a:extLst>
                <a:ext uri="{63B3BB69-23CF-44E3-9099-C40C66FF867C}">
                  <a14:compatExt spid="_x0000_s74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3267075</xdr:colOff>
          <xdr:row>31</xdr:row>
          <xdr:rowOff>85725</xdr:rowOff>
        </xdr:from>
        <xdr:to>
          <xdr:col>4</xdr:col>
          <xdr:colOff>4191000</xdr:colOff>
          <xdr:row>31</xdr:row>
          <xdr:rowOff>314325</xdr:rowOff>
        </xdr:to>
        <xdr:sp macro="" textlink="">
          <xdr:nvSpPr>
            <xdr:cNvPr id="74796" name="Check Box 44" hidden="1">
              <a:extLst>
                <a:ext uri="{63B3BB69-23CF-44E3-9099-C40C66FF867C}">
                  <a14:compatExt spid="_x0000_s74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抗血栓薬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4343400</xdr:colOff>
          <xdr:row>31</xdr:row>
          <xdr:rowOff>85725</xdr:rowOff>
        </xdr:from>
        <xdr:to>
          <xdr:col>4</xdr:col>
          <xdr:colOff>5267325</xdr:colOff>
          <xdr:row>31</xdr:row>
          <xdr:rowOff>314325</xdr:rowOff>
        </xdr:to>
        <xdr:sp macro="" textlink="">
          <xdr:nvSpPr>
            <xdr:cNvPr id="74797" name="Check Box 45" hidden="1">
              <a:extLst>
                <a:ext uri="{63B3BB69-23CF-44E3-9099-C40C66FF867C}">
                  <a14:compatExt spid="_x0000_s74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9525</xdr:rowOff>
        </xdr:from>
        <xdr:to>
          <xdr:col>4</xdr:col>
          <xdr:colOff>5476875</xdr:colOff>
          <xdr:row>31</xdr:row>
          <xdr:rowOff>361950</xdr:rowOff>
        </xdr:to>
        <xdr:sp macro="" textlink="">
          <xdr:nvSpPr>
            <xdr:cNvPr id="74798" name="Group Box 46" hidden="1">
              <a:extLst>
                <a:ext uri="{63B3BB69-23CF-44E3-9099-C40C66FF867C}">
                  <a14:compatExt spid="_x0000_s747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32</xdr:row>
          <xdr:rowOff>85725</xdr:rowOff>
        </xdr:from>
        <xdr:to>
          <xdr:col>4</xdr:col>
          <xdr:colOff>800100</xdr:colOff>
          <xdr:row>32</xdr:row>
          <xdr:rowOff>314325</xdr:rowOff>
        </xdr:to>
        <xdr:sp macro="" textlink="">
          <xdr:nvSpPr>
            <xdr:cNvPr id="74799" name="Check Box 47" hidden="1">
              <a:extLst>
                <a:ext uri="{63B3BB69-23CF-44E3-9099-C40C66FF867C}">
                  <a14:compatExt spid="_x0000_s74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血栓回収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1114425</xdr:colOff>
          <xdr:row>32</xdr:row>
          <xdr:rowOff>85725</xdr:rowOff>
        </xdr:from>
        <xdr:to>
          <xdr:col>4</xdr:col>
          <xdr:colOff>1866900</xdr:colOff>
          <xdr:row>32</xdr:row>
          <xdr:rowOff>314325</xdr:rowOff>
        </xdr:to>
        <xdr:sp macro="" textlink="">
          <xdr:nvSpPr>
            <xdr:cNvPr id="74800" name="Check Box 48" hidden="1">
              <a:extLst>
                <a:ext uri="{63B3BB69-23CF-44E3-9099-C40C66FF867C}">
                  <a14:compatExt spid="_x0000_s74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2190750</xdr:colOff>
          <xdr:row>32</xdr:row>
          <xdr:rowOff>85725</xdr:rowOff>
        </xdr:from>
        <xdr:to>
          <xdr:col>4</xdr:col>
          <xdr:colOff>2981325</xdr:colOff>
          <xdr:row>32</xdr:row>
          <xdr:rowOff>314325</xdr:rowOff>
        </xdr:to>
        <xdr:sp macro="" textlink="">
          <xdr:nvSpPr>
            <xdr:cNvPr id="74801" name="Check Box 49" hidden="1">
              <a:extLst>
                <a:ext uri="{63B3BB69-23CF-44E3-9099-C40C66FF867C}">
                  <a14:compatExt spid="_x0000_s74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瘤内塞栓術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3276600</xdr:colOff>
          <xdr:row>32</xdr:row>
          <xdr:rowOff>85725</xdr:rowOff>
        </xdr:from>
        <xdr:to>
          <xdr:col>4</xdr:col>
          <xdr:colOff>4038600</xdr:colOff>
          <xdr:row>32</xdr:row>
          <xdr:rowOff>314325</xdr:rowOff>
        </xdr:to>
        <xdr:sp macro="" textlink="">
          <xdr:nvSpPr>
            <xdr:cNvPr id="74802" name="Check Box 50" hidden="1">
              <a:extLst>
                <a:ext uri="{63B3BB69-23CF-44E3-9099-C40C66FF867C}">
                  <a14:compatExt spid="_x0000_s74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19050</xdr:rowOff>
        </xdr:from>
        <xdr:to>
          <xdr:col>4</xdr:col>
          <xdr:colOff>5457825</xdr:colOff>
          <xdr:row>32</xdr:row>
          <xdr:rowOff>342900</xdr:rowOff>
        </xdr:to>
        <xdr:sp macro="" textlink="">
          <xdr:nvSpPr>
            <xdr:cNvPr id="74803" name="Group Box 51" hidden="1">
              <a:extLst>
                <a:ext uri="{63B3BB69-23CF-44E3-9099-C40C66FF867C}">
                  <a14:compatExt spid="_x0000_s748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66675</xdr:rowOff>
        </xdr:from>
        <xdr:to>
          <xdr:col>4</xdr:col>
          <xdr:colOff>1162050</xdr:colOff>
          <xdr:row>34</xdr:row>
          <xdr:rowOff>314325</xdr:rowOff>
        </xdr:to>
        <xdr:sp macro="" textlink="">
          <xdr:nvSpPr>
            <xdr:cNvPr id="74804" name="Check Box 52" hidden="1">
              <a:extLst>
                <a:ext uri="{63B3BB69-23CF-44E3-9099-C40C66FF867C}">
                  <a14:compatExt spid="_x0000_s74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開頭血栓除去術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1381125</xdr:colOff>
          <xdr:row>34</xdr:row>
          <xdr:rowOff>66675</xdr:rowOff>
        </xdr:from>
        <xdr:to>
          <xdr:col>4</xdr:col>
          <xdr:colOff>2809875</xdr:colOff>
          <xdr:row>34</xdr:row>
          <xdr:rowOff>314325</xdr:rowOff>
        </xdr:to>
        <xdr:sp macro="" textlink="">
          <xdr:nvSpPr>
            <xdr:cNvPr id="74805" name="Check Box 53" hidden="1">
              <a:extLst>
                <a:ext uri="{63B3BB69-23CF-44E3-9099-C40C66FF867C}">
                  <a14:compatExt spid="_x0000_s74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内視鏡的血腫除去術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3028950</xdr:colOff>
          <xdr:row>34</xdr:row>
          <xdr:rowOff>66675</xdr:rowOff>
        </xdr:from>
        <xdr:to>
          <xdr:col>4</xdr:col>
          <xdr:colOff>4152900</xdr:colOff>
          <xdr:row>34</xdr:row>
          <xdr:rowOff>314325</xdr:rowOff>
        </xdr:to>
        <xdr:sp macro="" textlink="">
          <xdr:nvSpPr>
            <xdr:cNvPr id="74806" name="Check Box 54" hidden="1">
              <a:extLst>
                <a:ext uri="{63B3BB69-23CF-44E3-9099-C40C66FF867C}">
                  <a14:compatExt spid="_x0000_s74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開頭クリッピング術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4371975</xdr:colOff>
          <xdr:row>34</xdr:row>
          <xdr:rowOff>66675</xdr:rowOff>
        </xdr:from>
        <xdr:to>
          <xdr:col>4</xdr:col>
          <xdr:colOff>5353050</xdr:colOff>
          <xdr:row>34</xdr:row>
          <xdr:rowOff>314325</xdr:rowOff>
        </xdr:to>
        <xdr:sp macro="" textlink="">
          <xdr:nvSpPr>
            <xdr:cNvPr id="74807" name="Check Box 55" hidden="1">
              <a:extLst>
                <a:ext uri="{63B3BB69-23CF-44E3-9099-C40C66FF867C}">
                  <a14:compatExt spid="_x0000_s74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28575</xdr:rowOff>
        </xdr:from>
        <xdr:to>
          <xdr:col>4</xdr:col>
          <xdr:colOff>5524500</xdr:colOff>
          <xdr:row>34</xdr:row>
          <xdr:rowOff>361950</xdr:rowOff>
        </xdr:to>
        <xdr:sp macro="" textlink="">
          <xdr:nvSpPr>
            <xdr:cNvPr id="74808" name="Group Box 56" hidden="1">
              <a:extLst>
                <a:ext uri="{63B3BB69-23CF-44E3-9099-C40C66FF867C}">
                  <a14:compatExt spid="_x0000_s748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85725</xdr:rowOff>
        </xdr:from>
        <xdr:to>
          <xdr:col>4</xdr:col>
          <xdr:colOff>1247775</xdr:colOff>
          <xdr:row>36</xdr:row>
          <xdr:rowOff>314325</xdr:rowOff>
        </xdr:to>
        <xdr:sp macro="" textlink="">
          <xdr:nvSpPr>
            <xdr:cNvPr id="74809" name="Check Box 57" hidden="1">
              <a:extLst>
                <a:ext uri="{63B3BB69-23CF-44E3-9099-C40C66FF867C}">
                  <a14:compatExt spid="_x0000_s74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抗血栓薬多剤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36</xdr:row>
          <xdr:rowOff>66675</xdr:rowOff>
        </xdr:from>
        <xdr:to>
          <xdr:col>4</xdr:col>
          <xdr:colOff>2600325</xdr:colOff>
          <xdr:row>36</xdr:row>
          <xdr:rowOff>314325</xdr:rowOff>
        </xdr:to>
        <xdr:sp macro="" textlink="">
          <xdr:nvSpPr>
            <xdr:cNvPr id="74810" name="Check Box 58" hidden="1">
              <a:extLst>
                <a:ext uri="{63B3BB69-23CF-44E3-9099-C40C66FF867C}">
                  <a14:compatExt spid="_x0000_s74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抗血小板薬単剤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3028950</xdr:colOff>
          <xdr:row>36</xdr:row>
          <xdr:rowOff>66675</xdr:rowOff>
        </xdr:from>
        <xdr:to>
          <xdr:col>4</xdr:col>
          <xdr:colOff>3952875</xdr:colOff>
          <xdr:row>36</xdr:row>
          <xdr:rowOff>314325</xdr:rowOff>
        </xdr:to>
        <xdr:sp macro="" textlink="">
          <xdr:nvSpPr>
            <xdr:cNvPr id="74811" name="Check Box 59" hidden="1">
              <a:extLst>
                <a:ext uri="{63B3BB69-23CF-44E3-9099-C40C66FF867C}">
                  <a14:compatExt spid="_x0000_s74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抗凝固薬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76200</xdr:rowOff>
        </xdr:from>
        <xdr:to>
          <xdr:col>4</xdr:col>
          <xdr:colOff>809625</xdr:colOff>
          <xdr:row>37</xdr:row>
          <xdr:rowOff>314325</xdr:rowOff>
        </xdr:to>
        <xdr:sp macro="" textlink="">
          <xdr:nvSpPr>
            <xdr:cNvPr id="74812" name="Check Box 60" hidden="1">
              <a:extLst>
                <a:ext uri="{63B3BB69-23CF-44E3-9099-C40C66FF867C}">
                  <a14:compatExt spid="_x0000_s74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降圧加療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1419225</xdr:colOff>
          <xdr:row>37</xdr:row>
          <xdr:rowOff>76200</xdr:rowOff>
        </xdr:from>
        <xdr:to>
          <xdr:col>4</xdr:col>
          <xdr:colOff>2162175</xdr:colOff>
          <xdr:row>37</xdr:row>
          <xdr:rowOff>314325</xdr:rowOff>
        </xdr:to>
        <xdr:sp macro="" textlink="">
          <xdr:nvSpPr>
            <xdr:cNvPr id="74813" name="Check Box 61" hidden="1">
              <a:extLst>
                <a:ext uri="{63B3BB69-23CF-44E3-9099-C40C66FF867C}">
                  <a14:compatExt spid="_x0000_s74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全身管理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3019425</xdr:colOff>
          <xdr:row>37</xdr:row>
          <xdr:rowOff>76200</xdr:rowOff>
        </xdr:from>
        <xdr:to>
          <xdr:col>4</xdr:col>
          <xdr:colOff>3771900</xdr:colOff>
          <xdr:row>37</xdr:row>
          <xdr:rowOff>314325</xdr:rowOff>
        </xdr:to>
        <xdr:sp macro="" textlink="">
          <xdr:nvSpPr>
            <xdr:cNvPr id="74814" name="Check Box 62" hidden="1">
              <a:extLst>
                <a:ext uri="{63B3BB69-23CF-44E3-9099-C40C66FF867C}">
                  <a14:compatExt spid="_x0000_s74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9525</xdr:rowOff>
        </xdr:from>
        <xdr:to>
          <xdr:col>5</xdr:col>
          <xdr:colOff>0</xdr:colOff>
          <xdr:row>45</xdr:row>
          <xdr:rowOff>361950</xdr:rowOff>
        </xdr:to>
        <xdr:sp macro="" textlink="">
          <xdr:nvSpPr>
            <xdr:cNvPr id="74815" name="Group Box 63" hidden="1">
              <a:extLst>
                <a:ext uri="{63B3BB69-23CF-44E3-9099-C40C66FF867C}">
                  <a14:compatExt spid="_x0000_s748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51</xdr:row>
          <xdr:rowOff>0</xdr:rowOff>
        </xdr:from>
        <xdr:to>
          <xdr:col>4</xdr:col>
          <xdr:colOff>4886325</xdr:colOff>
          <xdr:row>51</xdr:row>
          <xdr:rowOff>342900</xdr:rowOff>
        </xdr:to>
        <xdr:sp macro="" textlink="">
          <xdr:nvSpPr>
            <xdr:cNvPr id="74816" name="Group Box 64" hidden="1">
              <a:extLst>
                <a:ext uri="{63B3BB69-23CF-44E3-9099-C40C66FF867C}">
                  <a14:compatExt spid="_x0000_s748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9525</xdr:rowOff>
        </xdr:from>
        <xdr:to>
          <xdr:col>4</xdr:col>
          <xdr:colOff>4933950</xdr:colOff>
          <xdr:row>46</xdr:row>
          <xdr:rowOff>361950</xdr:rowOff>
        </xdr:to>
        <xdr:sp macro="" textlink="">
          <xdr:nvSpPr>
            <xdr:cNvPr id="74817" name="Group Box 65" hidden="1">
              <a:extLst>
                <a:ext uri="{63B3BB69-23CF-44E3-9099-C40C66FF867C}">
                  <a14:compatExt spid="_x0000_s748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51</xdr:row>
          <xdr:rowOff>28575</xdr:rowOff>
        </xdr:from>
        <xdr:to>
          <xdr:col>4</xdr:col>
          <xdr:colOff>4905375</xdr:colOff>
          <xdr:row>51</xdr:row>
          <xdr:rowOff>361950</xdr:rowOff>
        </xdr:to>
        <xdr:sp macro="" textlink="">
          <xdr:nvSpPr>
            <xdr:cNvPr id="74818" name="Group Box 66" hidden="1">
              <a:extLst>
                <a:ext uri="{63B3BB69-23CF-44E3-9099-C40C66FF867C}">
                  <a14:compatExt spid="_x0000_s748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53</xdr:row>
          <xdr:rowOff>19050</xdr:rowOff>
        </xdr:from>
        <xdr:to>
          <xdr:col>4</xdr:col>
          <xdr:colOff>3467100</xdr:colOff>
          <xdr:row>53</xdr:row>
          <xdr:rowOff>361950</xdr:rowOff>
        </xdr:to>
        <xdr:sp macro="" textlink="">
          <xdr:nvSpPr>
            <xdr:cNvPr id="74819" name="Group Box 67" hidden="1">
              <a:extLst>
                <a:ext uri="{63B3BB69-23CF-44E3-9099-C40C66FF867C}">
                  <a14:compatExt spid="_x0000_s748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54</xdr:row>
          <xdr:rowOff>19050</xdr:rowOff>
        </xdr:from>
        <xdr:to>
          <xdr:col>4</xdr:col>
          <xdr:colOff>5505450</xdr:colOff>
          <xdr:row>54</xdr:row>
          <xdr:rowOff>361950</xdr:rowOff>
        </xdr:to>
        <xdr:sp macro="" textlink="">
          <xdr:nvSpPr>
            <xdr:cNvPr id="74820" name="Group Box 68" hidden="1">
              <a:extLst>
                <a:ext uri="{63B3BB69-23CF-44E3-9099-C40C66FF867C}">
                  <a14:compatExt spid="_x0000_s748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49</xdr:row>
          <xdr:rowOff>0</xdr:rowOff>
        </xdr:from>
        <xdr:to>
          <xdr:col>4</xdr:col>
          <xdr:colOff>4886325</xdr:colOff>
          <xdr:row>49</xdr:row>
          <xdr:rowOff>342900</xdr:rowOff>
        </xdr:to>
        <xdr:sp macro="" textlink="">
          <xdr:nvSpPr>
            <xdr:cNvPr id="74821" name="Group Box 69" hidden="1">
              <a:extLst>
                <a:ext uri="{63B3BB69-23CF-44E3-9099-C40C66FF867C}">
                  <a14:compatExt spid="_x0000_s748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49</xdr:row>
          <xdr:rowOff>9525</xdr:rowOff>
        </xdr:from>
        <xdr:to>
          <xdr:col>4</xdr:col>
          <xdr:colOff>4886325</xdr:colOff>
          <xdr:row>49</xdr:row>
          <xdr:rowOff>361950</xdr:rowOff>
        </xdr:to>
        <xdr:sp macro="" textlink="">
          <xdr:nvSpPr>
            <xdr:cNvPr id="74822" name="Group Box 70" hidden="1">
              <a:extLst>
                <a:ext uri="{63B3BB69-23CF-44E3-9099-C40C66FF867C}">
                  <a14:compatExt spid="_x0000_s748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69</xdr:row>
          <xdr:rowOff>66675</xdr:rowOff>
        </xdr:from>
        <xdr:to>
          <xdr:col>4</xdr:col>
          <xdr:colOff>1123950</xdr:colOff>
          <xdr:row>69</xdr:row>
          <xdr:rowOff>314325</xdr:rowOff>
        </xdr:to>
        <xdr:sp macro="" textlink="">
          <xdr:nvSpPr>
            <xdr:cNvPr id="74824" name="Check Box 72" hidden="1">
              <a:extLst>
                <a:ext uri="{63B3BB69-23CF-44E3-9099-C40C66FF867C}">
                  <a14:compatExt spid="_x0000_s74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リハビリ転院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69</xdr:row>
          <xdr:rowOff>66675</xdr:rowOff>
        </xdr:from>
        <xdr:to>
          <xdr:col>4</xdr:col>
          <xdr:colOff>2162175</xdr:colOff>
          <xdr:row>69</xdr:row>
          <xdr:rowOff>314325</xdr:rowOff>
        </xdr:to>
        <xdr:sp macro="" textlink="">
          <xdr:nvSpPr>
            <xdr:cNvPr id="74825" name="Check Box 73" hidden="1">
              <a:extLst>
                <a:ext uri="{63B3BB69-23CF-44E3-9099-C40C66FF867C}">
                  <a14:compatExt spid="_x0000_s74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長期療養転院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2847975</xdr:colOff>
          <xdr:row>69</xdr:row>
          <xdr:rowOff>66675</xdr:rowOff>
        </xdr:from>
        <xdr:to>
          <xdr:col>4</xdr:col>
          <xdr:colOff>3876675</xdr:colOff>
          <xdr:row>69</xdr:row>
          <xdr:rowOff>314325</xdr:rowOff>
        </xdr:to>
        <xdr:sp macro="" textlink="">
          <xdr:nvSpPr>
            <xdr:cNvPr id="74826" name="Check Box 74" hidden="1">
              <a:extLst>
                <a:ext uri="{63B3BB69-23CF-44E3-9099-C40C66FF867C}">
                  <a14:compatExt spid="_x0000_s74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外来診察・投薬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4476750</xdr:colOff>
          <xdr:row>69</xdr:row>
          <xdr:rowOff>66675</xdr:rowOff>
        </xdr:from>
        <xdr:to>
          <xdr:col>4</xdr:col>
          <xdr:colOff>5286375</xdr:colOff>
          <xdr:row>69</xdr:row>
          <xdr:rowOff>314325</xdr:rowOff>
        </xdr:to>
        <xdr:sp macro="" textlink="">
          <xdr:nvSpPr>
            <xdr:cNvPr id="74827" name="Check Box 75" hidden="1">
              <a:extLst>
                <a:ext uri="{63B3BB69-23CF-44E3-9099-C40C66FF867C}">
                  <a14:compatExt spid="_x0000_s74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76</xdr:row>
          <xdr:rowOff>76200</xdr:rowOff>
        </xdr:from>
        <xdr:to>
          <xdr:col>4</xdr:col>
          <xdr:colOff>781050</xdr:colOff>
          <xdr:row>76</xdr:row>
          <xdr:rowOff>314325</xdr:rowOff>
        </xdr:to>
        <xdr:sp macro="" textlink="">
          <xdr:nvSpPr>
            <xdr:cNvPr id="74828" name="Check Box 76" hidden="1">
              <a:extLst>
                <a:ext uri="{63B3BB69-23CF-44E3-9099-C40C66FF867C}">
                  <a14:compatExt spid="_x0000_s74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別紙の通り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1009650</xdr:colOff>
          <xdr:row>72</xdr:row>
          <xdr:rowOff>76200</xdr:rowOff>
        </xdr:from>
        <xdr:to>
          <xdr:col>4</xdr:col>
          <xdr:colOff>1647825</xdr:colOff>
          <xdr:row>72</xdr:row>
          <xdr:rowOff>314325</xdr:rowOff>
        </xdr:to>
        <xdr:sp macro="" textlink="">
          <xdr:nvSpPr>
            <xdr:cNvPr id="74829" name="Option Button 77" hidden="1">
              <a:extLst>
                <a:ext uri="{63B3BB69-23CF-44E3-9099-C40C66FF867C}">
                  <a14:compatExt spid="_x0000_s74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72</xdr:row>
          <xdr:rowOff>85725</xdr:rowOff>
        </xdr:from>
        <xdr:to>
          <xdr:col>4</xdr:col>
          <xdr:colOff>914400</xdr:colOff>
          <xdr:row>72</xdr:row>
          <xdr:rowOff>333375</xdr:rowOff>
        </xdr:to>
        <xdr:sp macro="" textlink="">
          <xdr:nvSpPr>
            <xdr:cNvPr id="74830" name="Option Button 78" hidden="1">
              <a:extLst>
                <a:ext uri="{63B3BB69-23CF-44E3-9099-C40C66FF867C}">
                  <a14:compatExt spid="_x0000_s74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95250</xdr:rowOff>
        </xdr:from>
        <xdr:to>
          <xdr:col>4</xdr:col>
          <xdr:colOff>914400</xdr:colOff>
          <xdr:row>75</xdr:row>
          <xdr:rowOff>333375</xdr:rowOff>
        </xdr:to>
        <xdr:sp macro="" textlink="">
          <xdr:nvSpPr>
            <xdr:cNvPr id="74831" name="Check Box 79" hidden="1">
              <a:extLst>
                <a:ext uri="{63B3BB69-23CF-44E3-9099-C40C66FF867C}">
                  <a14:compatExt spid="_x0000_s74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該当処置なし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1390650</xdr:colOff>
          <xdr:row>75</xdr:row>
          <xdr:rowOff>85725</xdr:rowOff>
        </xdr:from>
        <xdr:to>
          <xdr:col>4</xdr:col>
          <xdr:colOff>2286000</xdr:colOff>
          <xdr:row>75</xdr:row>
          <xdr:rowOff>314325</xdr:rowOff>
        </xdr:to>
        <xdr:sp macro="" textlink="">
          <xdr:nvSpPr>
            <xdr:cNvPr id="74832" name="Check Box 80" hidden="1">
              <a:extLst>
                <a:ext uri="{63B3BB69-23CF-44E3-9099-C40C66FF867C}">
                  <a14:compatExt spid="_x0000_s74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インスリン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2762250</xdr:colOff>
          <xdr:row>75</xdr:row>
          <xdr:rowOff>85725</xdr:rowOff>
        </xdr:from>
        <xdr:to>
          <xdr:col>4</xdr:col>
          <xdr:colOff>3657600</xdr:colOff>
          <xdr:row>75</xdr:row>
          <xdr:rowOff>314325</xdr:rowOff>
        </xdr:to>
        <xdr:sp macro="" textlink="">
          <xdr:nvSpPr>
            <xdr:cNvPr id="74833" name="Check Box 81" hidden="1">
              <a:extLst>
                <a:ext uri="{63B3BB69-23CF-44E3-9099-C40C66FF867C}">
                  <a14:compatExt spid="_x0000_s74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酸素投与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4124325</xdr:colOff>
          <xdr:row>75</xdr:row>
          <xdr:rowOff>95250</xdr:rowOff>
        </xdr:from>
        <xdr:to>
          <xdr:col>4</xdr:col>
          <xdr:colOff>5000625</xdr:colOff>
          <xdr:row>75</xdr:row>
          <xdr:rowOff>333375</xdr:rowOff>
        </xdr:to>
        <xdr:sp macro="" textlink="">
          <xdr:nvSpPr>
            <xdr:cNvPr id="74834" name="Check Box 82" hidden="1">
              <a:extLst>
                <a:ext uri="{63B3BB69-23CF-44E3-9099-C40C66FF867C}">
                  <a14:compatExt spid="_x0000_s74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褥瘡治療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409575</xdr:rowOff>
        </xdr:from>
        <xdr:to>
          <xdr:col>4</xdr:col>
          <xdr:colOff>704850</xdr:colOff>
          <xdr:row>75</xdr:row>
          <xdr:rowOff>619125</xdr:rowOff>
        </xdr:to>
        <xdr:sp macro="" textlink="">
          <xdr:nvSpPr>
            <xdr:cNvPr id="74835" name="Check Box 83" hidden="1">
              <a:extLst>
                <a:ext uri="{63B3BB69-23CF-44E3-9099-C40C66FF867C}">
                  <a14:compatExt spid="_x0000_s74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抗菌薬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1371600</xdr:colOff>
          <xdr:row>75</xdr:row>
          <xdr:rowOff>409575</xdr:rowOff>
        </xdr:from>
        <xdr:to>
          <xdr:col>4</xdr:col>
          <xdr:colOff>2276475</xdr:colOff>
          <xdr:row>75</xdr:row>
          <xdr:rowOff>638175</xdr:rowOff>
        </xdr:to>
        <xdr:sp macro="" textlink="">
          <xdr:nvSpPr>
            <xdr:cNvPr id="74836" name="Check Box 84" hidden="1">
              <a:extLst>
                <a:ext uri="{63B3BB69-23CF-44E3-9099-C40C66FF867C}">
                  <a14:compatExt spid="_x0000_s74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気管切開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78</xdr:row>
          <xdr:rowOff>95250</xdr:rowOff>
        </xdr:from>
        <xdr:to>
          <xdr:col>4</xdr:col>
          <xdr:colOff>914400</xdr:colOff>
          <xdr:row>78</xdr:row>
          <xdr:rowOff>333375</xdr:rowOff>
        </xdr:to>
        <xdr:sp macro="" textlink="">
          <xdr:nvSpPr>
            <xdr:cNvPr id="74837" name="Check Box 85" hidden="1">
              <a:extLst>
                <a:ext uri="{63B3BB69-23CF-44E3-9099-C40C66FF867C}">
                  <a14:compatExt spid="_x0000_s74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該当薬剤なし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1057275</xdr:colOff>
          <xdr:row>78</xdr:row>
          <xdr:rowOff>95250</xdr:rowOff>
        </xdr:from>
        <xdr:to>
          <xdr:col>4</xdr:col>
          <xdr:colOff>1952625</xdr:colOff>
          <xdr:row>78</xdr:row>
          <xdr:rowOff>333375</xdr:rowOff>
        </xdr:to>
        <xdr:sp macro="" textlink="">
          <xdr:nvSpPr>
            <xdr:cNvPr id="74838" name="Check Box 86" hidden="1">
              <a:extLst>
                <a:ext uri="{63B3BB69-23CF-44E3-9099-C40C66FF867C}">
                  <a14:compatExt spid="_x0000_s74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プラザキサ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2085975</xdr:colOff>
          <xdr:row>78</xdr:row>
          <xdr:rowOff>95250</xdr:rowOff>
        </xdr:from>
        <xdr:to>
          <xdr:col>4</xdr:col>
          <xdr:colOff>2981325</xdr:colOff>
          <xdr:row>78</xdr:row>
          <xdr:rowOff>333375</xdr:rowOff>
        </xdr:to>
        <xdr:sp macro="" textlink="">
          <xdr:nvSpPr>
            <xdr:cNvPr id="74839" name="Check Box 87" hidden="1">
              <a:extLst>
                <a:ext uri="{63B3BB69-23CF-44E3-9099-C40C66FF867C}">
                  <a14:compatExt spid="_x0000_s74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イグザレルト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3124200</xdr:colOff>
          <xdr:row>78</xdr:row>
          <xdr:rowOff>95250</xdr:rowOff>
        </xdr:from>
        <xdr:to>
          <xdr:col>4</xdr:col>
          <xdr:colOff>4019550</xdr:colOff>
          <xdr:row>78</xdr:row>
          <xdr:rowOff>333375</xdr:rowOff>
        </xdr:to>
        <xdr:sp macro="" textlink="">
          <xdr:nvSpPr>
            <xdr:cNvPr id="74840" name="Check Box 88" hidden="1">
              <a:extLst>
                <a:ext uri="{63B3BB69-23CF-44E3-9099-C40C66FF867C}">
                  <a14:compatExt spid="_x0000_s74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エリキュース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4152900</xdr:colOff>
          <xdr:row>78</xdr:row>
          <xdr:rowOff>85725</xdr:rowOff>
        </xdr:from>
        <xdr:to>
          <xdr:col>4</xdr:col>
          <xdr:colOff>5076825</xdr:colOff>
          <xdr:row>78</xdr:row>
          <xdr:rowOff>333375</xdr:rowOff>
        </xdr:to>
        <xdr:sp macro="" textlink="">
          <xdr:nvSpPr>
            <xdr:cNvPr id="74841" name="Check Box 89" hidden="1">
              <a:extLst>
                <a:ext uri="{63B3BB69-23CF-44E3-9099-C40C66FF867C}">
                  <a14:compatExt spid="_x0000_s74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リクシアナ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78</xdr:row>
          <xdr:rowOff>381000</xdr:rowOff>
        </xdr:from>
        <xdr:to>
          <xdr:col>4</xdr:col>
          <xdr:colOff>914400</xdr:colOff>
          <xdr:row>78</xdr:row>
          <xdr:rowOff>638175</xdr:rowOff>
        </xdr:to>
        <xdr:sp macro="" textlink="">
          <xdr:nvSpPr>
            <xdr:cNvPr id="74842" name="Check Box 90" hidden="1">
              <a:extLst>
                <a:ext uri="{63B3BB69-23CF-44E3-9099-C40C66FF867C}">
                  <a14:compatExt spid="_x0000_s74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エフィエント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1057275</xdr:colOff>
          <xdr:row>78</xdr:row>
          <xdr:rowOff>390525</xdr:rowOff>
        </xdr:from>
        <xdr:to>
          <xdr:col>4</xdr:col>
          <xdr:colOff>1952625</xdr:colOff>
          <xdr:row>78</xdr:row>
          <xdr:rowOff>638175</xdr:rowOff>
        </xdr:to>
        <xdr:sp macro="" textlink="">
          <xdr:nvSpPr>
            <xdr:cNvPr id="74843" name="Check Box 91" hidden="1">
              <a:extLst>
                <a:ext uri="{63B3BB69-23CF-44E3-9099-C40C66FF867C}">
                  <a14:compatExt spid="_x0000_s74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ラミクタール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2085975</xdr:colOff>
          <xdr:row>78</xdr:row>
          <xdr:rowOff>390525</xdr:rowOff>
        </xdr:from>
        <xdr:to>
          <xdr:col>4</xdr:col>
          <xdr:colOff>2981325</xdr:colOff>
          <xdr:row>78</xdr:row>
          <xdr:rowOff>638175</xdr:rowOff>
        </xdr:to>
        <xdr:sp macro="" textlink="">
          <xdr:nvSpPr>
            <xdr:cNvPr id="74844" name="Check Box 92" hidden="1">
              <a:extLst>
                <a:ext uri="{63B3BB69-23CF-44E3-9099-C40C66FF867C}">
                  <a14:compatExt spid="_x0000_s74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ビムパット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3124200</xdr:colOff>
          <xdr:row>78</xdr:row>
          <xdr:rowOff>390525</xdr:rowOff>
        </xdr:from>
        <xdr:to>
          <xdr:col>4</xdr:col>
          <xdr:colOff>4019550</xdr:colOff>
          <xdr:row>78</xdr:row>
          <xdr:rowOff>638175</xdr:rowOff>
        </xdr:to>
        <xdr:sp macro="" textlink="">
          <xdr:nvSpPr>
            <xdr:cNvPr id="74845" name="Check Box 93" hidden="1">
              <a:extLst>
                <a:ext uri="{63B3BB69-23CF-44E3-9099-C40C66FF867C}">
                  <a14:compatExt spid="_x0000_s74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フィコンパ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79</xdr:row>
          <xdr:rowOff>66675</xdr:rowOff>
        </xdr:from>
        <xdr:to>
          <xdr:col>4</xdr:col>
          <xdr:colOff>914400</xdr:colOff>
          <xdr:row>79</xdr:row>
          <xdr:rowOff>314325</xdr:rowOff>
        </xdr:to>
        <xdr:sp macro="" textlink="">
          <xdr:nvSpPr>
            <xdr:cNvPr id="74846" name="Check Box 94" hidden="1">
              <a:extLst>
                <a:ext uri="{63B3BB69-23CF-44E3-9099-C40C66FF867C}">
                  <a14:compatExt spid="_x0000_s74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該当薬なし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990600</xdr:colOff>
          <xdr:row>79</xdr:row>
          <xdr:rowOff>66675</xdr:rowOff>
        </xdr:from>
        <xdr:to>
          <xdr:col>4</xdr:col>
          <xdr:colOff>1885950</xdr:colOff>
          <xdr:row>79</xdr:row>
          <xdr:rowOff>314325</xdr:rowOff>
        </xdr:to>
        <xdr:sp macro="" textlink="">
          <xdr:nvSpPr>
            <xdr:cNvPr id="74847" name="Check Box 95" hidden="1">
              <a:extLst>
                <a:ext uri="{63B3BB69-23CF-44E3-9099-C40C66FF867C}">
                  <a14:compatExt spid="_x0000_s74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ネスプ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1962150</xdr:colOff>
          <xdr:row>79</xdr:row>
          <xdr:rowOff>66675</xdr:rowOff>
        </xdr:from>
        <xdr:to>
          <xdr:col>4</xdr:col>
          <xdr:colOff>2857500</xdr:colOff>
          <xdr:row>79</xdr:row>
          <xdr:rowOff>314325</xdr:rowOff>
        </xdr:to>
        <xdr:sp macro="" textlink="">
          <xdr:nvSpPr>
            <xdr:cNvPr id="74848" name="Check Box 96" hidden="1">
              <a:extLst>
                <a:ext uri="{63B3BB69-23CF-44E3-9099-C40C66FF867C}">
                  <a14:compatExt spid="_x0000_s74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フォルテオ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2933700</xdr:colOff>
          <xdr:row>79</xdr:row>
          <xdr:rowOff>66675</xdr:rowOff>
        </xdr:from>
        <xdr:to>
          <xdr:col>4</xdr:col>
          <xdr:colOff>3829050</xdr:colOff>
          <xdr:row>79</xdr:row>
          <xdr:rowOff>314325</xdr:rowOff>
        </xdr:to>
        <xdr:sp macro="" textlink="">
          <xdr:nvSpPr>
            <xdr:cNvPr id="74849" name="Check Box 97" hidden="1">
              <a:extLst>
                <a:ext uri="{63B3BB69-23CF-44E3-9099-C40C66FF867C}">
                  <a14:compatExt spid="_x0000_s74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3905250</xdr:colOff>
          <xdr:row>79</xdr:row>
          <xdr:rowOff>66675</xdr:rowOff>
        </xdr:from>
        <xdr:to>
          <xdr:col>4</xdr:col>
          <xdr:colOff>4591050</xdr:colOff>
          <xdr:row>79</xdr:row>
          <xdr:rowOff>314325</xdr:rowOff>
        </xdr:to>
        <xdr:sp macro="" textlink="">
          <xdr:nvSpPr>
            <xdr:cNvPr id="74850" name="Check Box 98" hidden="1">
              <a:extLst>
                <a:ext uri="{63B3BB69-23CF-44E3-9099-C40C66FF867C}">
                  <a14:compatExt spid="_x0000_s74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83</xdr:row>
          <xdr:rowOff>66675</xdr:rowOff>
        </xdr:from>
        <xdr:to>
          <xdr:col>4</xdr:col>
          <xdr:colOff>800100</xdr:colOff>
          <xdr:row>83</xdr:row>
          <xdr:rowOff>314325</xdr:rowOff>
        </xdr:to>
        <xdr:sp macro="" textlink="">
          <xdr:nvSpPr>
            <xdr:cNvPr id="74851" name="Check Box 99" hidden="1">
              <a:extLst>
                <a:ext uri="{63B3BB69-23CF-44E3-9099-C40C66FF867C}">
                  <a14:compatExt spid="_x0000_s74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83</xdr:row>
          <xdr:rowOff>76200</xdr:rowOff>
        </xdr:from>
        <xdr:to>
          <xdr:col>4</xdr:col>
          <xdr:colOff>2981325</xdr:colOff>
          <xdr:row>83</xdr:row>
          <xdr:rowOff>314325</xdr:rowOff>
        </xdr:to>
        <xdr:sp macro="" textlink="">
          <xdr:nvSpPr>
            <xdr:cNvPr id="74852" name="Check Box 100" hidden="1">
              <a:extLst>
                <a:ext uri="{63B3BB69-23CF-44E3-9099-C40C66FF867C}">
                  <a14:compatExt spid="_x0000_s74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脳卒中以外の症状で受診が必要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3352800</xdr:colOff>
          <xdr:row>83</xdr:row>
          <xdr:rowOff>57150</xdr:rowOff>
        </xdr:from>
        <xdr:to>
          <xdr:col>4</xdr:col>
          <xdr:colOff>4200525</xdr:colOff>
          <xdr:row>83</xdr:row>
          <xdr:rowOff>314325</xdr:rowOff>
        </xdr:to>
        <xdr:sp macro="" textlink="">
          <xdr:nvSpPr>
            <xdr:cNvPr id="74853" name="Check Box 101" hidden="1">
              <a:extLst>
                <a:ext uri="{63B3BB69-23CF-44E3-9099-C40C66FF867C}">
                  <a14:compatExt spid="_x0000_s74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85</xdr:row>
          <xdr:rowOff>76200</xdr:rowOff>
        </xdr:from>
        <xdr:to>
          <xdr:col>4</xdr:col>
          <xdr:colOff>809625</xdr:colOff>
          <xdr:row>85</xdr:row>
          <xdr:rowOff>314325</xdr:rowOff>
        </xdr:to>
        <xdr:sp macro="" textlink="">
          <xdr:nvSpPr>
            <xdr:cNvPr id="74854" name="Check Box 102" hidden="1">
              <a:extLst>
                <a:ext uri="{63B3BB69-23CF-44E3-9099-C40C66FF867C}">
                  <a14:compatExt spid="_x0000_s74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定期検査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1181100</xdr:colOff>
          <xdr:row>85</xdr:row>
          <xdr:rowOff>76200</xdr:rowOff>
        </xdr:from>
        <xdr:to>
          <xdr:col>4</xdr:col>
          <xdr:colOff>1943100</xdr:colOff>
          <xdr:row>85</xdr:row>
          <xdr:rowOff>314325</xdr:rowOff>
        </xdr:to>
        <xdr:sp macro="" textlink="">
          <xdr:nvSpPr>
            <xdr:cNvPr id="74855" name="Check Box 103" hidden="1">
              <a:extLst>
                <a:ext uri="{63B3BB69-23CF-44E3-9099-C40C66FF867C}">
                  <a14:compatExt spid="_x0000_s74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投薬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1009650</xdr:colOff>
          <xdr:row>81</xdr:row>
          <xdr:rowOff>76200</xdr:rowOff>
        </xdr:from>
        <xdr:to>
          <xdr:col>4</xdr:col>
          <xdr:colOff>1866900</xdr:colOff>
          <xdr:row>81</xdr:row>
          <xdr:rowOff>314325</xdr:rowOff>
        </xdr:to>
        <xdr:sp macro="" textlink="">
          <xdr:nvSpPr>
            <xdr:cNvPr id="74856" name="Option Button 104" hidden="1">
              <a:extLst>
                <a:ext uri="{63B3BB69-23CF-44E3-9099-C40C66FF867C}">
                  <a14:compatExt spid="_x0000_s74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81</xdr:row>
          <xdr:rowOff>76200</xdr:rowOff>
        </xdr:from>
        <xdr:to>
          <xdr:col>4</xdr:col>
          <xdr:colOff>914400</xdr:colOff>
          <xdr:row>81</xdr:row>
          <xdr:rowOff>314325</xdr:rowOff>
        </xdr:to>
        <xdr:sp macro="" textlink="">
          <xdr:nvSpPr>
            <xdr:cNvPr id="74857" name="Option Button 105" hidden="1">
              <a:extLst>
                <a:ext uri="{63B3BB69-23CF-44E3-9099-C40C66FF867C}">
                  <a14:compatExt spid="_x0000_s74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4533900</xdr:colOff>
          <xdr:row>19</xdr:row>
          <xdr:rowOff>66675</xdr:rowOff>
        </xdr:from>
        <xdr:to>
          <xdr:col>4</xdr:col>
          <xdr:colOff>5762625</xdr:colOff>
          <xdr:row>19</xdr:row>
          <xdr:rowOff>314325</xdr:rowOff>
        </xdr:to>
        <xdr:sp macro="" textlink="">
          <xdr:nvSpPr>
            <xdr:cNvPr id="74858" name="Check Box 106" hidden="1">
              <a:extLst>
                <a:ext uri="{63B3BB69-23CF-44E3-9099-C40C66FF867C}">
                  <a14:compatExt spid="_x0000_s74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その他（フリー記載）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66675</xdr:rowOff>
        </xdr:from>
        <xdr:to>
          <xdr:col>4</xdr:col>
          <xdr:colOff>1000125</xdr:colOff>
          <xdr:row>23</xdr:row>
          <xdr:rowOff>314325</xdr:rowOff>
        </xdr:to>
        <xdr:sp macro="" textlink="">
          <xdr:nvSpPr>
            <xdr:cNvPr id="74859" name="Option Button 107" hidden="1">
              <a:extLst>
                <a:ext uri="{63B3BB69-23CF-44E3-9099-C40C66FF867C}">
                  <a14:compatExt spid="_x0000_s74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脳梗塞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1133475</xdr:colOff>
          <xdr:row>23</xdr:row>
          <xdr:rowOff>66675</xdr:rowOff>
        </xdr:from>
        <xdr:to>
          <xdr:col>4</xdr:col>
          <xdr:colOff>2114550</xdr:colOff>
          <xdr:row>23</xdr:row>
          <xdr:rowOff>314325</xdr:rowOff>
        </xdr:to>
        <xdr:sp macro="" textlink="">
          <xdr:nvSpPr>
            <xdr:cNvPr id="74860" name="Option Button 108" hidden="1">
              <a:extLst>
                <a:ext uri="{63B3BB69-23CF-44E3-9099-C40C66FF867C}">
                  <a14:compatExt spid="_x0000_s74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脳出血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2228850</xdr:colOff>
          <xdr:row>23</xdr:row>
          <xdr:rowOff>66675</xdr:rowOff>
        </xdr:from>
        <xdr:to>
          <xdr:col>4</xdr:col>
          <xdr:colOff>3200400</xdr:colOff>
          <xdr:row>23</xdr:row>
          <xdr:rowOff>314325</xdr:rowOff>
        </xdr:to>
        <xdr:sp macro="" textlink="">
          <xdr:nvSpPr>
            <xdr:cNvPr id="74861" name="Option Button 109" hidden="1">
              <a:extLst>
                <a:ext uri="{63B3BB69-23CF-44E3-9099-C40C66FF867C}">
                  <a14:compatExt spid="_x0000_s74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くも膜下出血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3286125</xdr:colOff>
          <xdr:row>23</xdr:row>
          <xdr:rowOff>66675</xdr:rowOff>
        </xdr:from>
        <xdr:to>
          <xdr:col>4</xdr:col>
          <xdr:colOff>4619625</xdr:colOff>
          <xdr:row>23</xdr:row>
          <xdr:rowOff>314325</xdr:rowOff>
        </xdr:to>
        <xdr:sp macro="" textlink="">
          <xdr:nvSpPr>
            <xdr:cNvPr id="74862" name="Option Button 110" hidden="1">
              <a:extLst>
                <a:ext uri="{63B3BB69-23CF-44E3-9099-C40C66FF867C}">
                  <a14:compatExt spid="_x0000_s74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一過性脳虚血性発作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xdr:row>
          <xdr:rowOff>19050</xdr:rowOff>
        </xdr:from>
        <xdr:to>
          <xdr:col>4</xdr:col>
          <xdr:colOff>2438400</xdr:colOff>
          <xdr:row>3</xdr:row>
          <xdr:rowOff>361950</xdr:rowOff>
        </xdr:to>
        <xdr:sp macro="" textlink="">
          <xdr:nvSpPr>
            <xdr:cNvPr id="74865" name="Group Box 113" hidden="1">
              <a:extLst>
                <a:ext uri="{63B3BB69-23CF-44E3-9099-C40C66FF867C}">
                  <a14:compatExt spid="_x0000_s748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1019175</xdr:colOff>
          <xdr:row>39</xdr:row>
          <xdr:rowOff>66675</xdr:rowOff>
        </xdr:from>
        <xdr:to>
          <xdr:col>4</xdr:col>
          <xdr:colOff>1885950</xdr:colOff>
          <xdr:row>39</xdr:row>
          <xdr:rowOff>314325</xdr:rowOff>
        </xdr:to>
        <xdr:sp macro="" textlink="">
          <xdr:nvSpPr>
            <xdr:cNvPr id="74869" name="Option Button 117" hidden="1">
              <a:extLst>
                <a:ext uri="{63B3BB69-23CF-44E3-9099-C40C66FF867C}">
                  <a14:compatExt spid="_x0000_s74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19050</xdr:rowOff>
        </xdr:from>
        <xdr:to>
          <xdr:col>4</xdr:col>
          <xdr:colOff>2790825</xdr:colOff>
          <xdr:row>39</xdr:row>
          <xdr:rowOff>361950</xdr:rowOff>
        </xdr:to>
        <xdr:sp macro="" textlink="">
          <xdr:nvSpPr>
            <xdr:cNvPr id="74870" name="Group Box 118" hidden="1">
              <a:extLst>
                <a:ext uri="{63B3BB69-23CF-44E3-9099-C40C66FF867C}">
                  <a14:compatExt spid="_x0000_s748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39</xdr:row>
          <xdr:rowOff>66675</xdr:rowOff>
        </xdr:from>
        <xdr:to>
          <xdr:col>4</xdr:col>
          <xdr:colOff>914400</xdr:colOff>
          <xdr:row>39</xdr:row>
          <xdr:rowOff>314325</xdr:rowOff>
        </xdr:to>
        <xdr:sp macro="" textlink="">
          <xdr:nvSpPr>
            <xdr:cNvPr id="74871" name="Option Button 119" hidden="1">
              <a:extLst>
                <a:ext uri="{63B3BB69-23CF-44E3-9099-C40C66FF867C}">
                  <a14:compatExt spid="_x0000_s74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0</xdr:rowOff>
        </xdr:from>
        <xdr:to>
          <xdr:col>4</xdr:col>
          <xdr:colOff>5514975</xdr:colOff>
          <xdr:row>45</xdr:row>
          <xdr:rowOff>361950</xdr:rowOff>
        </xdr:to>
        <xdr:sp macro="" textlink="">
          <xdr:nvSpPr>
            <xdr:cNvPr id="74872" name="Group Box 120" hidden="1">
              <a:extLst>
                <a:ext uri="{63B3BB69-23CF-44E3-9099-C40C66FF867C}">
                  <a14:compatExt spid="_x0000_s748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9525</xdr:rowOff>
        </xdr:from>
        <xdr:to>
          <xdr:col>4</xdr:col>
          <xdr:colOff>5753100</xdr:colOff>
          <xdr:row>47</xdr:row>
          <xdr:rowOff>733425</xdr:rowOff>
        </xdr:to>
        <xdr:sp macro="" textlink="">
          <xdr:nvSpPr>
            <xdr:cNvPr id="74873" name="Group Box 121" hidden="1">
              <a:extLst>
                <a:ext uri="{63B3BB69-23CF-44E3-9099-C40C66FF867C}">
                  <a14:compatExt spid="_x0000_s748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48</xdr:row>
          <xdr:rowOff>19050</xdr:rowOff>
        </xdr:from>
        <xdr:to>
          <xdr:col>4</xdr:col>
          <xdr:colOff>3200400</xdr:colOff>
          <xdr:row>48</xdr:row>
          <xdr:rowOff>342900</xdr:rowOff>
        </xdr:to>
        <xdr:sp macro="" textlink="">
          <xdr:nvSpPr>
            <xdr:cNvPr id="74874" name="Group Box 122" hidden="1">
              <a:extLst>
                <a:ext uri="{63B3BB69-23CF-44E3-9099-C40C66FF867C}">
                  <a14:compatExt spid="_x0000_s748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28575</xdr:rowOff>
        </xdr:from>
        <xdr:to>
          <xdr:col>4</xdr:col>
          <xdr:colOff>3876675</xdr:colOff>
          <xdr:row>15</xdr:row>
          <xdr:rowOff>361950</xdr:rowOff>
        </xdr:to>
        <xdr:sp macro="" textlink="">
          <xdr:nvSpPr>
            <xdr:cNvPr id="74875" name="Group Box 123" hidden="1">
              <a:extLst>
                <a:ext uri="{63B3BB69-23CF-44E3-9099-C40C66FF867C}">
                  <a14:compatExt spid="_x0000_s748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72</xdr:row>
          <xdr:rowOff>19050</xdr:rowOff>
        </xdr:from>
        <xdr:to>
          <xdr:col>4</xdr:col>
          <xdr:colOff>4124325</xdr:colOff>
          <xdr:row>72</xdr:row>
          <xdr:rowOff>361950</xdr:rowOff>
        </xdr:to>
        <xdr:sp macro="" textlink="">
          <xdr:nvSpPr>
            <xdr:cNvPr id="74877" name="Group Box 125" hidden="1">
              <a:extLst>
                <a:ext uri="{63B3BB69-23CF-44E3-9099-C40C66FF867C}">
                  <a14:compatExt spid="_x0000_s748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9525</xdr:rowOff>
        </xdr:from>
        <xdr:to>
          <xdr:col>4</xdr:col>
          <xdr:colOff>5524500</xdr:colOff>
          <xdr:row>75</xdr:row>
          <xdr:rowOff>714375</xdr:rowOff>
        </xdr:to>
        <xdr:sp macro="" textlink="">
          <xdr:nvSpPr>
            <xdr:cNvPr id="74878" name="Group Box 126" hidden="1">
              <a:extLst>
                <a:ext uri="{63B3BB69-23CF-44E3-9099-C40C66FF867C}">
                  <a14:compatExt spid="_x0000_s748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78</xdr:row>
          <xdr:rowOff>9525</xdr:rowOff>
        </xdr:from>
        <xdr:to>
          <xdr:col>4</xdr:col>
          <xdr:colOff>5505450</xdr:colOff>
          <xdr:row>78</xdr:row>
          <xdr:rowOff>742950</xdr:rowOff>
        </xdr:to>
        <xdr:sp macro="" textlink="">
          <xdr:nvSpPr>
            <xdr:cNvPr id="74879" name="Group Box 127" hidden="1">
              <a:extLst>
                <a:ext uri="{63B3BB69-23CF-44E3-9099-C40C66FF867C}">
                  <a14:compatExt spid="_x0000_s748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81</xdr:row>
          <xdr:rowOff>9525</xdr:rowOff>
        </xdr:from>
        <xdr:to>
          <xdr:col>4</xdr:col>
          <xdr:colOff>3257550</xdr:colOff>
          <xdr:row>81</xdr:row>
          <xdr:rowOff>342900</xdr:rowOff>
        </xdr:to>
        <xdr:sp macro="" textlink="">
          <xdr:nvSpPr>
            <xdr:cNvPr id="74880" name="Group Box 128" hidden="1">
              <a:extLst>
                <a:ext uri="{63B3BB69-23CF-44E3-9099-C40C66FF867C}">
                  <a14:compatExt spid="_x0000_s748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904875</xdr:colOff>
          <xdr:row>6</xdr:row>
          <xdr:rowOff>76200</xdr:rowOff>
        </xdr:from>
        <xdr:to>
          <xdr:col>4</xdr:col>
          <xdr:colOff>1666875</xdr:colOff>
          <xdr:row>6</xdr:row>
          <xdr:rowOff>333375</xdr:rowOff>
        </xdr:to>
        <xdr:sp macro="" textlink="">
          <xdr:nvSpPr>
            <xdr:cNvPr id="74881" name="Option Button 129" descr="あり&#10;なし" hidden="1">
              <a:extLst>
                <a:ext uri="{63B3BB69-23CF-44E3-9099-C40C66FF867C}">
                  <a14:compatExt spid="_x0000_s74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76200</xdr:rowOff>
        </xdr:from>
        <xdr:to>
          <xdr:col>4</xdr:col>
          <xdr:colOff>809625</xdr:colOff>
          <xdr:row>6</xdr:row>
          <xdr:rowOff>333375</xdr:rowOff>
        </xdr:to>
        <xdr:sp macro="" textlink="">
          <xdr:nvSpPr>
            <xdr:cNvPr id="74882" name="Option Button 130" descr="あり&#10;なし" hidden="1">
              <a:extLst>
                <a:ext uri="{63B3BB69-23CF-44E3-9099-C40C66FF867C}">
                  <a14:compatExt spid="_x0000_s74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9525</xdr:rowOff>
        </xdr:from>
        <xdr:to>
          <xdr:col>4</xdr:col>
          <xdr:colOff>5781675</xdr:colOff>
          <xdr:row>21</xdr:row>
          <xdr:rowOff>1076325</xdr:rowOff>
        </xdr:to>
        <xdr:sp macro="" textlink="">
          <xdr:nvSpPr>
            <xdr:cNvPr id="74883" name="Group Box 131" hidden="1">
              <a:extLst>
                <a:ext uri="{63B3BB69-23CF-44E3-9099-C40C66FF867C}">
                  <a14:compatExt spid="_x0000_s748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36</xdr:row>
          <xdr:rowOff>28575</xdr:rowOff>
        </xdr:from>
        <xdr:to>
          <xdr:col>4</xdr:col>
          <xdr:colOff>4810125</xdr:colOff>
          <xdr:row>36</xdr:row>
          <xdr:rowOff>342900</xdr:rowOff>
        </xdr:to>
        <xdr:sp macro="" textlink="">
          <xdr:nvSpPr>
            <xdr:cNvPr id="74884" name="Group Box 132" hidden="1">
              <a:extLst>
                <a:ext uri="{63B3BB69-23CF-44E3-9099-C40C66FF867C}">
                  <a14:compatExt spid="_x0000_s748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19050</xdr:rowOff>
        </xdr:from>
        <xdr:to>
          <xdr:col>4</xdr:col>
          <xdr:colOff>4829175</xdr:colOff>
          <xdr:row>37</xdr:row>
          <xdr:rowOff>342900</xdr:rowOff>
        </xdr:to>
        <xdr:sp macro="" textlink="">
          <xdr:nvSpPr>
            <xdr:cNvPr id="74885" name="Group Box 133" hidden="1">
              <a:extLst>
                <a:ext uri="{63B3BB69-23CF-44E3-9099-C40C66FF867C}">
                  <a14:compatExt spid="_x0000_s748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69</xdr:row>
          <xdr:rowOff>9525</xdr:rowOff>
        </xdr:from>
        <xdr:to>
          <xdr:col>4</xdr:col>
          <xdr:colOff>5505450</xdr:colOff>
          <xdr:row>69</xdr:row>
          <xdr:rowOff>361950</xdr:rowOff>
        </xdr:to>
        <xdr:sp macro="" textlink="">
          <xdr:nvSpPr>
            <xdr:cNvPr id="74886" name="Group Box 134" hidden="1">
              <a:extLst>
                <a:ext uri="{63B3BB69-23CF-44E3-9099-C40C66FF867C}">
                  <a14:compatExt spid="_x0000_s748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85725</xdr:rowOff>
        </xdr:from>
        <xdr:to>
          <xdr:col>4</xdr:col>
          <xdr:colOff>828675</xdr:colOff>
          <xdr:row>25</xdr:row>
          <xdr:rowOff>314325</xdr:rowOff>
        </xdr:to>
        <xdr:sp macro="" textlink="">
          <xdr:nvSpPr>
            <xdr:cNvPr id="74887" name="Check Box 135" hidden="1">
              <a:extLst>
                <a:ext uri="{63B3BB69-23CF-44E3-9099-C40C66FF867C}">
                  <a14:compatExt spid="_x0000_s74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大脳半球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1181100</xdr:colOff>
          <xdr:row>25</xdr:row>
          <xdr:rowOff>85725</xdr:rowOff>
        </xdr:from>
        <xdr:to>
          <xdr:col>4</xdr:col>
          <xdr:colOff>1971675</xdr:colOff>
          <xdr:row>25</xdr:row>
          <xdr:rowOff>314325</xdr:rowOff>
        </xdr:to>
        <xdr:sp macro="" textlink="">
          <xdr:nvSpPr>
            <xdr:cNvPr id="74888" name="Check Box 136" hidden="1">
              <a:extLst>
                <a:ext uri="{63B3BB69-23CF-44E3-9099-C40C66FF867C}">
                  <a14:compatExt spid="_x0000_s74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脳幹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2314575</xdr:colOff>
          <xdr:row>25</xdr:row>
          <xdr:rowOff>85725</xdr:rowOff>
        </xdr:from>
        <xdr:to>
          <xdr:col>4</xdr:col>
          <xdr:colOff>3114675</xdr:colOff>
          <xdr:row>25</xdr:row>
          <xdr:rowOff>314325</xdr:rowOff>
        </xdr:to>
        <xdr:sp macro="" textlink="">
          <xdr:nvSpPr>
            <xdr:cNvPr id="74889" name="Check Box 137" hidden="1">
              <a:extLst>
                <a:ext uri="{63B3BB69-23CF-44E3-9099-C40C66FF867C}">
                  <a14:compatExt spid="_x0000_s74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3448050</xdr:colOff>
          <xdr:row>25</xdr:row>
          <xdr:rowOff>85725</xdr:rowOff>
        </xdr:from>
        <xdr:to>
          <xdr:col>4</xdr:col>
          <xdr:colOff>4238625</xdr:colOff>
          <xdr:row>25</xdr:row>
          <xdr:rowOff>314325</xdr:rowOff>
        </xdr:to>
        <xdr:sp macro="" textlink="">
          <xdr:nvSpPr>
            <xdr:cNvPr id="74890" name="Check Box 138" hidden="1">
              <a:extLst>
                <a:ext uri="{63B3BB69-23CF-44E3-9099-C40C66FF867C}">
                  <a14:compatExt spid="_x0000_s74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30</xdr:row>
          <xdr:rowOff>76200</xdr:rowOff>
        </xdr:from>
        <xdr:to>
          <xdr:col>4</xdr:col>
          <xdr:colOff>828675</xdr:colOff>
          <xdr:row>30</xdr:row>
          <xdr:rowOff>314325</xdr:rowOff>
        </xdr:to>
        <xdr:sp macro="" textlink="">
          <xdr:nvSpPr>
            <xdr:cNvPr id="74891" name="Check Box 139" hidden="1">
              <a:extLst>
                <a:ext uri="{63B3BB69-23CF-44E3-9099-C40C66FF867C}">
                  <a14:compatExt spid="_x0000_s74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1200150</xdr:colOff>
          <xdr:row>30</xdr:row>
          <xdr:rowOff>76200</xdr:rowOff>
        </xdr:from>
        <xdr:to>
          <xdr:col>4</xdr:col>
          <xdr:colOff>1971675</xdr:colOff>
          <xdr:row>30</xdr:row>
          <xdr:rowOff>314325</xdr:rowOff>
        </xdr:to>
        <xdr:sp macro="" textlink="">
          <xdr:nvSpPr>
            <xdr:cNvPr id="74892" name="Check Box 140" hidden="1">
              <a:extLst>
                <a:ext uri="{63B3BB69-23CF-44E3-9099-C40C66FF867C}">
                  <a14:compatExt spid="_x0000_s74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27</xdr:row>
          <xdr:rowOff>76200</xdr:rowOff>
        </xdr:from>
        <xdr:to>
          <xdr:col>4</xdr:col>
          <xdr:colOff>828675</xdr:colOff>
          <xdr:row>27</xdr:row>
          <xdr:rowOff>314325</xdr:rowOff>
        </xdr:to>
        <xdr:sp macro="" textlink="">
          <xdr:nvSpPr>
            <xdr:cNvPr id="74893" name="Check Box 141" hidden="1">
              <a:extLst>
                <a:ext uri="{63B3BB69-23CF-44E3-9099-C40C66FF867C}">
                  <a14:compatExt spid="_x0000_s74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27</xdr:row>
          <xdr:rowOff>76200</xdr:rowOff>
        </xdr:from>
        <xdr:to>
          <xdr:col>4</xdr:col>
          <xdr:colOff>1943100</xdr:colOff>
          <xdr:row>27</xdr:row>
          <xdr:rowOff>314325</xdr:rowOff>
        </xdr:to>
        <xdr:sp macro="" textlink="">
          <xdr:nvSpPr>
            <xdr:cNvPr id="74894" name="Check Box 142" hidden="1">
              <a:extLst>
                <a:ext uri="{63B3BB69-23CF-44E3-9099-C40C66FF867C}">
                  <a14:compatExt spid="_x0000_s74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28</xdr:row>
          <xdr:rowOff>133350</xdr:rowOff>
        </xdr:from>
        <xdr:to>
          <xdr:col>4</xdr:col>
          <xdr:colOff>828675</xdr:colOff>
          <xdr:row>28</xdr:row>
          <xdr:rowOff>361950</xdr:rowOff>
        </xdr:to>
        <xdr:sp macro="" textlink="">
          <xdr:nvSpPr>
            <xdr:cNvPr id="74895" name="Check Box 143" hidden="1">
              <a:extLst>
                <a:ext uri="{63B3BB69-23CF-44E3-9099-C40C66FF867C}">
                  <a14:compatExt spid="_x0000_s74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1362075</xdr:colOff>
          <xdr:row>28</xdr:row>
          <xdr:rowOff>133350</xdr:rowOff>
        </xdr:from>
        <xdr:to>
          <xdr:col>4</xdr:col>
          <xdr:colOff>2133600</xdr:colOff>
          <xdr:row>28</xdr:row>
          <xdr:rowOff>361950</xdr:rowOff>
        </xdr:to>
        <xdr:sp macro="" textlink="">
          <xdr:nvSpPr>
            <xdr:cNvPr id="74896" name="Check Box 144" hidden="1">
              <a:extLst>
                <a:ext uri="{63B3BB69-23CF-44E3-9099-C40C66FF867C}">
                  <a14:compatExt spid="_x0000_s74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2667000</xdr:colOff>
          <xdr:row>28</xdr:row>
          <xdr:rowOff>133350</xdr:rowOff>
        </xdr:from>
        <xdr:to>
          <xdr:col>4</xdr:col>
          <xdr:colOff>3429000</xdr:colOff>
          <xdr:row>28</xdr:row>
          <xdr:rowOff>361950</xdr:rowOff>
        </xdr:to>
        <xdr:sp macro="" textlink="">
          <xdr:nvSpPr>
            <xdr:cNvPr id="74897" name="Check Box 145" hidden="1">
              <a:extLst>
                <a:ext uri="{63B3BB69-23CF-44E3-9099-C40C66FF867C}">
                  <a14:compatExt spid="_x0000_s74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皮質下白質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3962400</xdr:colOff>
          <xdr:row>28</xdr:row>
          <xdr:rowOff>133350</xdr:rowOff>
        </xdr:from>
        <xdr:to>
          <xdr:col>4</xdr:col>
          <xdr:colOff>4724400</xdr:colOff>
          <xdr:row>28</xdr:row>
          <xdr:rowOff>361950</xdr:rowOff>
        </xdr:to>
        <xdr:sp macro="" textlink="">
          <xdr:nvSpPr>
            <xdr:cNvPr id="74898" name="Check Box 146" hidden="1">
              <a:extLst>
                <a:ext uri="{63B3BB69-23CF-44E3-9099-C40C66FF867C}">
                  <a14:compatExt spid="_x0000_s74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脳幹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28</xdr:row>
          <xdr:rowOff>438150</xdr:rowOff>
        </xdr:from>
        <xdr:to>
          <xdr:col>4</xdr:col>
          <xdr:colOff>828675</xdr:colOff>
          <xdr:row>28</xdr:row>
          <xdr:rowOff>695325</xdr:rowOff>
        </xdr:to>
        <xdr:sp macro="" textlink="">
          <xdr:nvSpPr>
            <xdr:cNvPr id="74899" name="Check Box 147" hidden="1">
              <a:extLst>
                <a:ext uri="{63B3BB69-23CF-44E3-9099-C40C66FF867C}">
                  <a14:compatExt spid="_x0000_s74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1362075</xdr:colOff>
          <xdr:row>28</xdr:row>
          <xdr:rowOff>438150</xdr:rowOff>
        </xdr:from>
        <xdr:to>
          <xdr:col>4</xdr:col>
          <xdr:colOff>2133600</xdr:colOff>
          <xdr:row>28</xdr:row>
          <xdr:rowOff>695325</xdr:rowOff>
        </xdr:to>
        <xdr:sp macro="" textlink="">
          <xdr:nvSpPr>
            <xdr:cNvPr id="74900" name="Check Box 148" hidden="1">
              <a:extLst>
                <a:ext uri="{63B3BB69-23CF-44E3-9099-C40C66FF867C}">
                  <a14:compatExt spid="_x0000_s74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多発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2667000</xdr:colOff>
          <xdr:row>28</xdr:row>
          <xdr:rowOff>438150</xdr:rowOff>
        </xdr:from>
        <xdr:to>
          <xdr:col>4</xdr:col>
          <xdr:colOff>3429000</xdr:colOff>
          <xdr:row>28</xdr:row>
          <xdr:rowOff>695325</xdr:rowOff>
        </xdr:to>
        <xdr:sp macro="" textlink="">
          <xdr:nvSpPr>
            <xdr:cNvPr id="74901" name="Check Box 149" hidden="1">
              <a:extLst>
                <a:ext uri="{63B3BB69-23CF-44E3-9099-C40C66FF867C}">
                  <a14:compatExt spid="_x0000_s74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45</xdr:row>
          <xdr:rowOff>66675</xdr:rowOff>
        </xdr:from>
        <xdr:to>
          <xdr:col>4</xdr:col>
          <xdr:colOff>1143000</xdr:colOff>
          <xdr:row>45</xdr:row>
          <xdr:rowOff>342900</xdr:rowOff>
        </xdr:to>
        <xdr:sp macro="" textlink="">
          <xdr:nvSpPr>
            <xdr:cNvPr id="74902" name="Check Box 150" hidden="1">
              <a:extLst>
                <a:ext uri="{63B3BB69-23CF-44E3-9099-C40C66FF867C}">
                  <a14:compatExt spid="_x0000_s74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心原性脳塞栓症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1295400</xdr:colOff>
          <xdr:row>45</xdr:row>
          <xdr:rowOff>66675</xdr:rowOff>
        </xdr:from>
        <xdr:to>
          <xdr:col>4</xdr:col>
          <xdr:colOff>2733675</xdr:colOff>
          <xdr:row>45</xdr:row>
          <xdr:rowOff>342900</xdr:rowOff>
        </xdr:to>
        <xdr:sp macro="" textlink="">
          <xdr:nvSpPr>
            <xdr:cNvPr id="74903" name="Check Box 151" hidden="1">
              <a:extLst>
                <a:ext uri="{63B3BB69-23CF-44E3-9099-C40C66FF867C}">
                  <a14:compatExt spid="_x0000_s74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アテローム血栓性脳梗塞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2828925</xdr:colOff>
          <xdr:row>45</xdr:row>
          <xdr:rowOff>66675</xdr:rowOff>
        </xdr:from>
        <xdr:to>
          <xdr:col>4</xdr:col>
          <xdr:colOff>3686175</xdr:colOff>
          <xdr:row>45</xdr:row>
          <xdr:rowOff>342900</xdr:rowOff>
        </xdr:to>
        <xdr:sp macro="" textlink="">
          <xdr:nvSpPr>
            <xdr:cNvPr id="74904" name="Check Box 152" hidden="1">
              <a:extLst>
                <a:ext uri="{63B3BB69-23CF-44E3-9099-C40C66FF867C}">
                  <a14:compatExt spid="_x0000_s74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ラクナ梗塞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3829050</xdr:colOff>
          <xdr:row>45</xdr:row>
          <xdr:rowOff>66675</xdr:rowOff>
        </xdr:from>
        <xdr:to>
          <xdr:col>4</xdr:col>
          <xdr:colOff>4695825</xdr:colOff>
          <xdr:row>45</xdr:row>
          <xdr:rowOff>342900</xdr:rowOff>
        </xdr:to>
        <xdr:sp macro="" textlink="">
          <xdr:nvSpPr>
            <xdr:cNvPr id="74905" name="Check Box 153" hidden="1">
              <a:extLst>
                <a:ext uri="{63B3BB69-23CF-44E3-9099-C40C66FF867C}">
                  <a14:compatExt spid="_x0000_s74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その他の脳梗塞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4905375</xdr:colOff>
          <xdr:row>45</xdr:row>
          <xdr:rowOff>66675</xdr:rowOff>
        </xdr:from>
        <xdr:to>
          <xdr:col>4</xdr:col>
          <xdr:colOff>5648325</xdr:colOff>
          <xdr:row>45</xdr:row>
          <xdr:rowOff>342900</xdr:rowOff>
        </xdr:to>
        <xdr:sp macro="" textlink="">
          <xdr:nvSpPr>
            <xdr:cNvPr id="74906" name="Check Box 154" hidden="1">
              <a:extLst>
                <a:ext uri="{63B3BB69-23CF-44E3-9099-C40C66FF867C}">
                  <a14:compatExt spid="_x0000_s74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原因不明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46</xdr:row>
          <xdr:rowOff>85725</xdr:rowOff>
        </xdr:from>
        <xdr:to>
          <xdr:col>4</xdr:col>
          <xdr:colOff>828675</xdr:colOff>
          <xdr:row>46</xdr:row>
          <xdr:rowOff>314325</xdr:rowOff>
        </xdr:to>
        <xdr:sp macro="" textlink="">
          <xdr:nvSpPr>
            <xdr:cNvPr id="74907" name="Check Box 155" hidden="1">
              <a:extLst>
                <a:ext uri="{63B3BB69-23CF-44E3-9099-C40C66FF867C}">
                  <a14:compatExt spid="_x0000_s74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心房細動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1304925</xdr:colOff>
          <xdr:row>46</xdr:row>
          <xdr:rowOff>76200</xdr:rowOff>
        </xdr:from>
        <xdr:to>
          <xdr:col>4</xdr:col>
          <xdr:colOff>2057400</xdr:colOff>
          <xdr:row>46</xdr:row>
          <xdr:rowOff>314325</xdr:rowOff>
        </xdr:to>
        <xdr:sp macro="" textlink="">
          <xdr:nvSpPr>
            <xdr:cNvPr id="74908" name="Check Box 156" hidden="1">
              <a:extLst>
                <a:ext uri="{63B3BB69-23CF-44E3-9099-C40C66FF867C}">
                  <a14:compatExt spid="_x0000_s74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66675</xdr:rowOff>
        </xdr:from>
        <xdr:to>
          <xdr:col>4</xdr:col>
          <xdr:colOff>809625</xdr:colOff>
          <xdr:row>47</xdr:row>
          <xdr:rowOff>314325</xdr:rowOff>
        </xdr:to>
        <xdr:sp macro="" textlink="">
          <xdr:nvSpPr>
            <xdr:cNvPr id="74909" name="Check Box 157" hidden="1">
              <a:extLst>
                <a:ext uri="{63B3BB69-23CF-44E3-9099-C40C66FF867C}">
                  <a14:compatExt spid="_x0000_s74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頭蓋内ICA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2924175</xdr:colOff>
          <xdr:row>47</xdr:row>
          <xdr:rowOff>57150</xdr:rowOff>
        </xdr:from>
        <xdr:to>
          <xdr:col>4</xdr:col>
          <xdr:colOff>3686175</xdr:colOff>
          <xdr:row>47</xdr:row>
          <xdr:rowOff>295275</xdr:rowOff>
        </xdr:to>
        <xdr:sp macro="" textlink="">
          <xdr:nvSpPr>
            <xdr:cNvPr id="74910" name="Check Box 158" hidden="1">
              <a:extLst>
                <a:ext uri="{63B3BB69-23CF-44E3-9099-C40C66FF867C}">
                  <a14:compatExt spid="_x0000_s74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4352925</xdr:colOff>
          <xdr:row>47</xdr:row>
          <xdr:rowOff>95250</xdr:rowOff>
        </xdr:from>
        <xdr:to>
          <xdr:col>4</xdr:col>
          <xdr:colOff>5105400</xdr:colOff>
          <xdr:row>47</xdr:row>
          <xdr:rowOff>333375</xdr:rowOff>
        </xdr:to>
        <xdr:sp macro="" textlink="">
          <xdr:nvSpPr>
            <xdr:cNvPr id="74911" name="Check Box 159" hidden="1">
              <a:extLst>
                <a:ext uri="{63B3BB69-23CF-44E3-9099-C40C66FF867C}">
                  <a14:compatExt spid="_x0000_s74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47</xdr:row>
          <xdr:rowOff>447675</xdr:rowOff>
        </xdr:from>
        <xdr:to>
          <xdr:col>4</xdr:col>
          <xdr:colOff>828675</xdr:colOff>
          <xdr:row>47</xdr:row>
          <xdr:rowOff>695325</xdr:rowOff>
        </xdr:to>
        <xdr:sp macro="" textlink="">
          <xdr:nvSpPr>
            <xdr:cNvPr id="74912" name="Check Box 160" hidden="1">
              <a:extLst>
                <a:ext uri="{63B3BB69-23CF-44E3-9099-C40C66FF867C}">
                  <a14:compatExt spid="_x0000_s74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VA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1495425</xdr:colOff>
          <xdr:row>47</xdr:row>
          <xdr:rowOff>438150</xdr:rowOff>
        </xdr:from>
        <xdr:to>
          <xdr:col>4</xdr:col>
          <xdr:colOff>2247900</xdr:colOff>
          <xdr:row>47</xdr:row>
          <xdr:rowOff>676275</xdr:rowOff>
        </xdr:to>
        <xdr:sp macro="" textlink="">
          <xdr:nvSpPr>
            <xdr:cNvPr id="74913" name="Check Box 161" hidden="1">
              <a:extLst>
                <a:ext uri="{63B3BB69-23CF-44E3-9099-C40C66FF867C}">
                  <a14:compatExt spid="_x0000_s74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2924175</xdr:colOff>
          <xdr:row>47</xdr:row>
          <xdr:rowOff>428625</xdr:rowOff>
        </xdr:from>
        <xdr:to>
          <xdr:col>4</xdr:col>
          <xdr:colOff>3686175</xdr:colOff>
          <xdr:row>47</xdr:row>
          <xdr:rowOff>676275</xdr:rowOff>
        </xdr:to>
        <xdr:sp macro="" textlink="">
          <xdr:nvSpPr>
            <xdr:cNvPr id="74914" name="Check Box 162" hidden="1">
              <a:extLst>
                <a:ext uri="{63B3BB69-23CF-44E3-9099-C40C66FF867C}">
                  <a14:compatExt spid="_x0000_s74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4352925</xdr:colOff>
          <xdr:row>47</xdr:row>
          <xdr:rowOff>409575</xdr:rowOff>
        </xdr:from>
        <xdr:to>
          <xdr:col>4</xdr:col>
          <xdr:colOff>5105400</xdr:colOff>
          <xdr:row>47</xdr:row>
          <xdr:rowOff>638175</xdr:rowOff>
        </xdr:to>
        <xdr:sp macro="" textlink="">
          <xdr:nvSpPr>
            <xdr:cNvPr id="74915" name="Check Box 163" hidden="1">
              <a:extLst>
                <a:ext uri="{63B3BB69-23CF-44E3-9099-C40C66FF867C}">
                  <a14:compatExt spid="_x0000_s74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48</xdr:row>
          <xdr:rowOff>85725</xdr:rowOff>
        </xdr:from>
        <xdr:to>
          <xdr:col>4</xdr:col>
          <xdr:colOff>828675</xdr:colOff>
          <xdr:row>48</xdr:row>
          <xdr:rowOff>314325</xdr:rowOff>
        </xdr:to>
        <xdr:sp macro="" textlink="">
          <xdr:nvSpPr>
            <xdr:cNvPr id="74916" name="Check Box 164" hidden="1">
              <a:extLst>
                <a:ext uri="{63B3BB69-23CF-44E3-9099-C40C66FF867C}">
                  <a14:compatExt spid="_x0000_s74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狭窄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1295400</xdr:colOff>
          <xdr:row>48</xdr:row>
          <xdr:rowOff>76200</xdr:rowOff>
        </xdr:from>
        <xdr:to>
          <xdr:col>4</xdr:col>
          <xdr:colOff>2057400</xdr:colOff>
          <xdr:row>48</xdr:row>
          <xdr:rowOff>314325</xdr:rowOff>
        </xdr:to>
        <xdr:sp macro="" textlink="">
          <xdr:nvSpPr>
            <xdr:cNvPr id="74917" name="Check Box 165" hidden="1">
              <a:extLst>
                <a:ext uri="{63B3BB69-23CF-44E3-9099-C40C66FF867C}">
                  <a14:compatExt spid="_x0000_s74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閉塞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49</xdr:row>
          <xdr:rowOff>85725</xdr:rowOff>
        </xdr:from>
        <xdr:to>
          <xdr:col>4</xdr:col>
          <xdr:colOff>828675</xdr:colOff>
          <xdr:row>49</xdr:row>
          <xdr:rowOff>314325</xdr:rowOff>
        </xdr:to>
        <xdr:sp macro="" textlink="">
          <xdr:nvSpPr>
            <xdr:cNvPr id="74921" name="Check Box 169" hidden="1">
              <a:extLst>
                <a:ext uri="{63B3BB69-23CF-44E3-9099-C40C66FF867C}">
                  <a14:compatExt spid="_x0000_s74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動脈解離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1276350</xdr:colOff>
          <xdr:row>49</xdr:row>
          <xdr:rowOff>85725</xdr:rowOff>
        </xdr:from>
        <xdr:to>
          <xdr:col>4</xdr:col>
          <xdr:colOff>2028825</xdr:colOff>
          <xdr:row>49</xdr:row>
          <xdr:rowOff>314325</xdr:rowOff>
        </xdr:to>
        <xdr:sp macro="" textlink="">
          <xdr:nvSpPr>
            <xdr:cNvPr id="74922" name="Check Box 170" hidden="1">
              <a:extLst>
                <a:ext uri="{63B3BB69-23CF-44E3-9099-C40C66FF867C}">
                  <a14:compatExt spid="_x0000_s74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51</xdr:row>
          <xdr:rowOff>76200</xdr:rowOff>
        </xdr:from>
        <xdr:to>
          <xdr:col>4</xdr:col>
          <xdr:colOff>1181100</xdr:colOff>
          <xdr:row>51</xdr:row>
          <xdr:rowOff>314325</xdr:rowOff>
        </xdr:to>
        <xdr:sp macro="" textlink="">
          <xdr:nvSpPr>
            <xdr:cNvPr id="74925" name="Check Box 173" hidden="1">
              <a:extLst>
                <a:ext uri="{63B3BB69-23CF-44E3-9099-C40C66FF867C}">
                  <a14:compatExt spid="_x0000_s74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高血圧性脳出血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1285875</xdr:colOff>
          <xdr:row>51</xdr:row>
          <xdr:rowOff>76200</xdr:rowOff>
        </xdr:from>
        <xdr:to>
          <xdr:col>4</xdr:col>
          <xdr:colOff>2409825</xdr:colOff>
          <xdr:row>51</xdr:row>
          <xdr:rowOff>314325</xdr:rowOff>
        </xdr:to>
        <xdr:sp macro="" textlink="">
          <xdr:nvSpPr>
            <xdr:cNvPr id="74926" name="Check Box 174" hidden="1">
              <a:extLst>
                <a:ext uri="{63B3BB69-23CF-44E3-9099-C40C66FF867C}">
                  <a14:compatExt spid="_x0000_s74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53</xdr:row>
          <xdr:rowOff>95250</xdr:rowOff>
        </xdr:from>
        <xdr:to>
          <xdr:col>4</xdr:col>
          <xdr:colOff>1457325</xdr:colOff>
          <xdr:row>53</xdr:row>
          <xdr:rowOff>333375</xdr:rowOff>
        </xdr:to>
        <xdr:sp macro="" textlink="">
          <xdr:nvSpPr>
            <xdr:cNvPr id="74927" name="Check Box 175" hidden="1">
              <a:extLst>
                <a:ext uri="{63B3BB69-23CF-44E3-9099-C40C66FF867C}">
                  <a14:compatExt spid="_x0000_s74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動脈瘤性くも膜下出血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1781175</xdr:colOff>
          <xdr:row>53</xdr:row>
          <xdr:rowOff>85725</xdr:rowOff>
        </xdr:from>
        <xdr:to>
          <xdr:col>4</xdr:col>
          <xdr:colOff>2495550</xdr:colOff>
          <xdr:row>53</xdr:row>
          <xdr:rowOff>314325</xdr:rowOff>
        </xdr:to>
        <xdr:sp macro="" textlink="">
          <xdr:nvSpPr>
            <xdr:cNvPr id="74928" name="Check Box 176" hidden="1">
              <a:extLst>
                <a:ext uri="{63B3BB69-23CF-44E3-9099-C40C66FF867C}">
                  <a14:compatExt spid="_x0000_s74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76200</xdr:rowOff>
        </xdr:from>
        <xdr:to>
          <xdr:col>4</xdr:col>
          <xdr:colOff>638175</xdr:colOff>
          <xdr:row>54</xdr:row>
          <xdr:rowOff>314325</xdr:rowOff>
        </xdr:to>
        <xdr:sp macro="" textlink="">
          <xdr:nvSpPr>
            <xdr:cNvPr id="74929" name="Check Box 177" hidden="1">
              <a:extLst>
                <a:ext uri="{63B3BB69-23CF-44E3-9099-C40C66FF867C}">
                  <a14:compatExt spid="_x0000_s74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54</xdr:row>
          <xdr:rowOff>76200</xdr:rowOff>
        </xdr:from>
        <xdr:to>
          <xdr:col>4</xdr:col>
          <xdr:colOff>1457325</xdr:colOff>
          <xdr:row>54</xdr:row>
          <xdr:rowOff>314325</xdr:rowOff>
        </xdr:to>
        <xdr:sp macro="" textlink="">
          <xdr:nvSpPr>
            <xdr:cNvPr id="74930" name="Check Box 178" hidden="1">
              <a:extLst>
                <a:ext uri="{63B3BB69-23CF-44E3-9099-C40C66FF867C}">
                  <a14:compatExt spid="_x0000_s74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1628775</xdr:colOff>
          <xdr:row>54</xdr:row>
          <xdr:rowOff>76200</xdr:rowOff>
        </xdr:from>
        <xdr:to>
          <xdr:col>4</xdr:col>
          <xdr:colOff>2219325</xdr:colOff>
          <xdr:row>54</xdr:row>
          <xdr:rowOff>314325</xdr:rowOff>
        </xdr:to>
        <xdr:sp macro="" textlink="">
          <xdr:nvSpPr>
            <xdr:cNvPr id="74931" name="Check Box 179" hidden="1">
              <a:extLst>
                <a:ext uri="{63B3BB69-23CF-44E3-9099-C40C66FF867C}">
                  <a14:compatExt spid="_x0000_s74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2409825</xdr:colOff>
          <xdr:row>54</xdr:row>
          <xdr:rowOff>76200</xdr:rowOff>
        </xdr:from>
        <xdr:to>
          <xdr:col>4</xdr:col>
          <xdr:colOff>2981325</xdr:colOff>
          <xdr:row>54</xdr:row>
          <xdr:rowOff>314325</xdr:rowOff>
        </xdr:to>
        <xdr:sp macro="" textlink="">
          <xdr:nvSpPr>
            <xdr:cNvPr id="74932" name="Check Box 180" hidden="1">
              <a:extLst>
                <a:ext uri="{63B3BB69-23CF-44E3-9099-C40C66FF867C}">
                  <a14:compatExt spid="_x0000_s74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VA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3181350</xdr:colOff>
          <xdr:row>54</xdr:row>
          <xdr:rowOff>76200</xdr:rowOff>
        </xdr:from>
        <xdr:to>
          <xdr:col>4</xdr:col>
          <xdr:colOff>3762375</xdr:colOff>
          <xdr:row>54</xdr:row>
          <xdr:rowOff>314325</xdr:rowOff>
        </xdr:to>
        <xdr:sp macro="" textlink="">
          <xdr:nvSpPr>
            <xdr:cNvPr id="74933" name="Check Box 181" hidden="1">
              <a:extLst>
                <a:ext uri="{63B3BB69-23CF-44E3-9099-C40C66FF867C}">
                  <a14:compatExt spid="_x0000_s74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3962400</xdr:colOff>
          <xdr:row>54</xdr:row>
          <xdr:rowOff>76200</xdr:rowOff>
        </xdr:from>
        <xdr:to>
          <xdr:col>4</xdr:col>
          <xdr:colOff>4533900</xdr:colOff>
          <xdr:row>54</xdr:row>
          <xdr:rowOff>314325</xdr:rowOff>
        </xdr:to>
        <xdr:sp macro="" textlink="">
          <xdr:nvSpPr>
            <xdr:cNvPr id="74934" name="Check Box 182" hidden="1">
              <a:extLst>
                <a:ext uri="{63B3BB69-23CF-44E3-9099-C40C66FF867C}">
                  <a14:compatExt spid="_x0000_s74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4743450</xdr:colOff>
          <xdr:row>54</xdr:row>
          <xdr:rowOff>76200</xdr:rowOff>
        </xdr:from>
        <xdr:to>
          <xdr:col>4</xdr:col>
          <xdr:colOff>5314950</xdr:colOff>
          <xdr:row>54</xdr:row>
          <xdr:rowOff>314325</xdr:rowOff>
        </xdr:to>
        <xdr:sp macro="" textlink="">
          <xdr:nvSpPr>
            <xdr:cNvPr id="74935" name="Check Box 183" hidden="1">
              <a:extLst>
                <a:ext uri="{63B3BB69-23CF-44E3-9099-C40C66FF867C}">
                  <a14:compatExt spid="_x0000_s74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95250</xdr:rowOff>
        </xdr:from>
        <xdr:to>
          <xdr:col>4</xdr:col>
          <xdr:colOff>552450</xdr:colOff>
          <xdr:row>15</xdr:row>
          <xdr:rowOff>314325</xdr:rowOff>
        </xdr:to>
        <xdr:sp macro="" textlink="">
          <xdr:nvSpPr>
            <xdr:cNvPr id="74936" name="Option Button 184" hidden="1">
              <a:extLst>
                <a:ext uri="{63B3BB69-23CF-44E3-9099-C40C66FF867C}">
                  <a14:compatExt spid="_x0000_s74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15</xdr:row>
          <xdr:rowOff>95250</xdr:rowOff>
        </xdr:from>
        <xdr:to>
          <xdr:col>4</xdr:col>
          <xdr:colOff>1209675</xdr:colOff>
          <xdr:row>15</xdr:row>
          <xdr:rowOff>314325</xdr:rowOff>
        </xdr:to>
        <xdr:sp macro="" textlink="">
          <xdr:nvSpPr>
            <xdr:cNvPr id="74937" name="Option Button 185" hidden="1">
              <a:extLst>
                <a:ext uri="{63B3BB69-23CF-44E3-9099-C40C66FF867C}">
                  <a14:compatExt spid="_x0000_s74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1362075</xdr:colOff>
          <xdr:row>15</xdr:row>
          <xdr:rowOff>95250</xdr:rowOff>
        </xdr:from>
        <xdr:to>
          <xdr:col>4</xdr:col>
          <xdr:colOff>1866900</xdr:colOff>
          <xdr:row>15</xdr:row>
          <xdr:rowOff>314325</xdr:rowOff>
        </xdr:to>
        <xdr:sp macro="" textlink="">
          <xdr:nvSpPr>
            <xdr:cNvPr id="74938" name="Option Button 186" hidden="1">
              <a:extLst>
                <a:ext uri="{63B3BB69-23CF-44E3-9099-C40C66FF867C}">
                  <a14:compatExt spid="_x0000_s74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2009775</xdr:colOff>
          <xdr:row>15</xdr:row>
          <xdr:rowOff>95250</xdr:rowOff>
        </xdr:from>
        <xdr:to>
          <xdr:col>4</xdr:col>
          <xdr:colOff>2514600</xdr:colOff>
          <xdr:row>15</xdr:row>
          <xdr:rowOff>314325</xdr:rowOff>
        </xdr:to>
        <xdr:sp macro="" textlink="">
          <xdr:nvSpPr>
            <xdr:cNvPr id="74939" name="Option Button 187" hidden="1">
              <a:extLst>
                <a:ext uri="{63B3BB69-23CF-44E3-9099-C40C66FF867C}">
                  <a14:compatExt spid="_x0000_s74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2657475</xdr:colOff>
          <xdr:row>15</xdr:row>
          <xdr:rowOff>95250</xdr:rowOff>
        </xdr:from>
        <xdr:to>
          <xdr:col>4</xdr:col>
          <xdr:colOff>3171825</xdr:colOff>
          <xdr:row>15</xdr:row>
          <xdr:rowOff>314325</xdr:rowOff>
        </xdr:to>
        <xdr:sp macro="" textlink="">
          <xdr:nvSpPr>
            <xdr:cNvPr id="74940" name="Option Button 188" hidden="1">
              <a:extLst>
                <a:ext uri="{63B3BB69-23CF-44E3-9099-C40C66FF867C}">
                  <a14:compatExt spid="_x0000_s74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3314700</xdr:colOff>
          <xdr:row>15</xdr:row>
          <xdr:rowOff>95250</xdr:rowOff>
        </xdr:from>
        <xdr:to>
          <xdr:col>4</xdr:col>
          <xdr:colOff>3829050</xdr:colOff>
          <xdr:row>15</xdr:row>
          <xdr:rowOff>314325</xdr:rowOff>
        </xdr:to>
        <xdr:sp macro="" textlink="">
          <xdr:nvSpPr>
            <xdr:cNvPr id="74941" name="Option Button 189" hidden="1">
              <a:extLst>
                <a:ext uri="{63B3BB69-23CF-44E3-9099-C40C66FF867C}">
                  <a14:compatExt spid="_x0000_s74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74</xdr:row>
          <xdr:rowOff>95250</xdr:rowOff>
        </xdr:from>
        <xdr:to>
          <xdr:col>4</xdr:col>
          <xdr:colOff>552450</xdr:colOff>
          <xdr:row>74</xdr:row>
          <xdr:rowOff>314325</xdr:rowOff>
        </xdr:to>
        <xdr:sp macro="" textlink="">
          <xdr:nvSpPr>
            <xdr:cNvPr id="74942" name="Option Button 190" hidden="1">
              <a:extLst>
                <a:ext uri="{63B3BB69-23CF-44E3-9099-C40C66FF867C}">
                  <a14:compatExt spid="_x0000_s74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733425</xdr:colOff>
          <xdr:row>74</xdr:row>
          <xdr:rowOff>95250</xdr:rowOff>
        </xdr:from>
        <xdr:to>
          <xdr:col>4</xdr:col>
          <xdr:colOff>1209675</xdr:colOff>
          <xdr:row>74</xdr:row>
          <xdr:rowOff>314325</xdr:rowOff>
        </xdr:to>
        <xdr:sp macro="" textlink="">
          <xdr:nvSpPr>
            <xdr:cNvPr id="74943" name="Option Button 191" hidden="1">
              <a:extLst>
                <a:ext uri="{63B3BB69-23CF-44E3-9099-C40C66FF867C}">
                  <a14:compatExt spid="_x0000_s74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74</xdr:row>
          <xdr:rowOff>95250</xdr:rowOff>
        </xdr:from>
        <xdr:to>
          <xdr:col>4</xdr:col>
          <xdr:colOff>1885950</xdr:colOff>
          <xdr:row>74</xdr:row>
          <xdr:rowOff>314325</xdr:rowOff>
        </xdr:to>
        <xdr:sp macro="" textlink="">
          <xdr:nvSpPr>
            <xdr:cNvPr id="74944" name="Option Button 192" hidden="1">
              <a:extLst>
                <a:ext uri="{63B3BB69-23CF-44E3-9099-C40C66FF867C}">
                  <a14:compatExt spid="_x0000_s74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2085975</xdr:colOff>
          <xdr:row>74</xdr:row>
          <xdr:rowOff>95250</xdr:rowOff>
        </xdr:from>
        <xdr:to>
          <xdr:col>4</xdr:col>
          <xdr:colOff>2581275</xdr:colOff>
          <xdr:row>74</xdr:row>
          <xdr:rowOff>314325</xdr:rowOff>
        </xdr:to>
        <xdr:sp macro="" textlink="">
          <xdr:nvSpPr>
            <xdr:cNvPr id="74945" name="Option Button 193" hidden="1">
              <a:extLst>
                <a:ext uri="{63B3BB69-23CF-44E3-9099-C40C66FF867C}">
                  <a14:compatExt spid="_x0000_s74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2762250</xdr:colOff>
          <xdr:row>74</xdr:row>
          <xdr:rowOff>95250</xdr:rowOff>
        </xdr:from>
        <xdr:to>
          <xdr:col>4</xdr:col>
          <xdr:colOff>3257550</xdr:colOff>
          <xdr:row>74</xdr:row>
          <xdr:rowOff>314325</xdr:rowOff>
        </xdr:to>
        <xdr:sp macro="" textlink="">
          <xdr:nvSpPr>
            <xdr:cNvPr id="74946" name="Option Button 194" hidden="1">
              <a:extLst>
                <a:ext uri="{63B3BB69-23CF-44E3-9099-C40C66FF867C}">
                  <a14:compatExt spid="_x0000_s74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3429000</xdr:colOff>
          <xdr:row>74</xdr:row>
          <xdr:rowOff>95250</xdr:rowOff>
        </xdr:from>
        <xdr:to>
          <xdr:col>4</xdr:col>
          <xdr:colOff>3933825</xdr:colOff>
          <xdr:row>74</xdr:row>
          <xdr:rowOff>314325</xdr:rowOff>
        </xdr:to>
        <xdr:sp macro="" textlink="">
          <xdr:nvSpPr>
            <xdr:cNvPr id="74947" name="Option Button 195" hidden="1">
              <a:extLst>
                <a:ext uri="{63B3BB69-23CF-44E3-9099-C40C66FF867C}">
                  <a14:compatExt spid="_x0000_s74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1485900</xdr:colOff>
          <xdr:row>47</xdr:row>
          <xdr:rowOff>85725</xdr:rowOff>
        </xdr:from>
        <xdr:to>
          <xdr:col>4</xdr:col>
          <xdr:colOff>2247900</xdr:colOff>
          <xdr:row>47</xdr:row>
          <xdr:rowOff>333375</xdr:rowOff>
        </xdr:to>
        <xdr:sp macro="" textlink="">
          <xdr:nvSpPr>
            <xdr:cNvPr id="74948" name="Check Box 196" hidden="1">
              <a:extLst>
                <a:ext uri="{63B3BB69-23CF-44E3-9099-C40C66FF867C}">
                  <a14:compatExt spid="_x0000_s74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頭蓋外ICA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2771775</xdr:colOff>
          <xdr:row>75</xdr:row>
          <xdr:rowOff>409575</xdr:rowOff>
        </xdr:from>
        <xdr:to>
          <xdr:col>4</xdr:col>
          <xdr:colOff>3676650</xdr:colOff>
          <xdr:row>75</xdr:row>
          <xdr:rowOff>628650</xdr:rowOff>
        </xdr:to>
        <xdr:sp macro="" textlink="">
          <xdr:nvSpPr>
            <xdr:cNvPr id="74949" name="Check Box 197" hidden="1">
              <a:extLst>
                <a:ext uri="{63B3BB69-23CF-44E3-9099-C40C66FF867C}">
                  <a14:compatExt spid="_x0000_s74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胃ろう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0</xdr:rowOff>
        </xdr:from>
        <xdr:to>
          <xdr:col>4</xdr:col>
          <xdr:colOff>2952750</xdr:colOff>
          <xdr:row>6</xdr:row>
          <xdr:rowOff>371475</xdr:rowOff>
        </xdr:to>
        <xdr:sp macro="" textlink="">
          <xdr:nvSpPr>
            <xdr:cNvPr id="74950" name="Group Box 198" hidden="1">
              <a:extLst>
                <a:ext uri="{63B3BB69-23CF-44E3-9099-C40C66FF867C}">
                  <a14:compatExt spid="_x0000_s749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74</xdr:row>
          <xdr:rowOff>28575</xdr:rowOff>
        </xdr:from>
        <xdr:to>
          <xdr:col>4</xdr:col>
          <xdr:colOff>4629150</xdr:colOff>
          <xdr:row>74</xdr:row>
          <xdr:rowOff>352425</xdr:rowOff>
        </xdr:to>
        <xdr:sp macro="" textlink="">
          <xdr:nvSpPr>
            <xdr:cNvPr id="74951" name="Group Box 199" hidden="1">
              <a:extLst>
                <a:ext uri="{63B3BB69-23CF-44E3-9099-C40C66FF867C}">
                  <a14:compatExt spid="_x0000_s749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1876425</xdr:colOff>
          <xdr:row>78</xdr:row>
          <xdr:rowOff>752475</xdr:rowOff>
        </xdr:from>
        <xdr:to>
          <xdr:col>4</xdr:col>
          <xdr:colOff>5419725</xdr:colOff>
          <xdr:row>80</xdr:row>
          <xdr:rowOff>9525</xdr:rowOff>
        </xdr:to>
        <xdr:sp macro="" textlink="">
          <xdr:nvSpPr>
            <xdr:cNvPr id="74952" name="Group Box 200" hidden="1">
              <a:extLst>
                <a:ext uri="{63B3BB69-23CF-44E3-9099-C40C66FF867C}">
                  <a14:compatExt spid="_x0000_s749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83</xdr:row>
          <xdr:rowOff>0</xdr:rowOff>
        </xdr:from>
        <xdr:to>
          <xdr:col>4</xdr:col>
          <xdr:colOff>4419600</xdr:colOff>
          <xdr:row>84</xdr:row>
          <xdr:rowOff>9525</xdr:rowOff>
        </xdr:to>
        <xdr:sp macro="" textlink="">
          <xdr:nvSpPr>
            <xdr:cNvPr id="74953" name="Group Box 201" hidden="1">
              <a:extLst>
                <a:ext uri="{63B3BB69-23CF-44E3-9099-C40C66FF867C}">
                  <a14:compatExt spid="_x0000_s749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9525</xdr:rowOff>
        </xdr:from>
        <xdr:to>
          <xdr:col>4</xdr:col>
          <xdr:colOff>3705225</xdr:colOff>
          <xdr:row>85</xdr:row>
          <xdr:rowOff>352425</xdr:rowOff>
        </xdr:to>
        <xdr:sp macro="" textlink="">
          <xdr:nvSpPr>
            <xdr:cNvPr id="74954" name="Group Box 202" hidden="1">
              <a:extLst>
                <a:ext uri="{63B3BB69-23CF-44E3-9099-C40C66FF867C}">
                  <a14:compatExt spid="_x0000_s749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xdr:oneCellAnchor>
    <xdr:from>
      <xdr:col>4</xdr:col>
      <xdr:colOff>1766528</xdr:colOff>
      <xdr:row>1</xdr:row>
      <xdr:rowOff>16008</xdr:rowOff>
    </xdr:from>
    <xdr:ext cx="4041322" cy="870857"/>
    <xdr:sp macro="" textlink="">
      <xdr:nvSpPr>
        <xdr:cNvPr id="2" name="テキスト ボックス 1"/>
        <xdr:cNvSpPr txBox="1"/>
      </xdr:nvSpPr>
      <xdr:spPr>
        <a:xfrm>
          <a:off x="6820381" y="464243"/>
          <a:ext cx="4041322" cy="870857"/>
        </a:xfrm>
        <a:prstGeom prst="rect">
          <a:avLst/>
        </a:prstGeom>
        <a:solidFill>
          <a:schemeClr val="accent2">
            <a:lumMod val="20000"/>
            <a:lumOff val="80000"/>
          </a:schemeClr>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入力欄の色</a:t>
          </a:r>
          <a:endParaRPr kumimoji="1" lang="en-US" altLang="ja-JP" sz="1100" b="1"/>
        </a:p>
        <a:p>
          <a:r>
            <a:rPr kumimoji="1" lang="ja-JP" altLang="en-US" sz="1100" b="1"/>
            <a:t>グレー　：入力不可（自動入力もしくは他シートから転記）</a:t>
          </a:r>
          <a:endParaRPr kumimoji="1" lang="en-US" altLang="ja-JP" sz="1100" b="1"/>
        </a:p>
        <a:p>
          <a:r>
            <a:rPr kumimoji="1" lang="ja-JP" altLang="en-US" sz="1100" b="1"/>
            <a:t>オレンジ：入力必須（入力すると色が消えます）</a:t>
          </a:r>
          <a:endParaRPr kumimoji="1" lang="en-US" altLang="ja-JP" sz="1100" b="1"/>
        </a:p>
        <a:p>
          <a:r>
            <a:rPr kumimoji="1" lang="ja-JP" altLang="en-US" sz="1100" b="1"/>
            <a:t>グリーン：必要時入力（入力の有無に関わらず色は消えません）</a:t>
          </a:r>
          <a:endParaRPr kumimoji="1" lang="en-US" altLang="ja-JP" sz="1100" b="1"/>
        </a:p>
        <a:p>
          <a:endParaRPr kumimoji="1" lang="en-US" altLang="ja-JP" sz="1100" b="1"/>
        </a:p>
        <a:p>
          <a:endParaRPr kumimoji="1" lang="en-US" altLang="ja-JP" sz="1100" b="1"/>
        </a:p>
        <a:p>
          <a:endParaRPr kumimoji="1" lang="ja-JP" altLang="en-US" sz="1100" b="1"/>
        </a:p>
      </xdr:txBody>
    </xdr:sp>
    <xdr:clientData/>
  </xdr:oneCellAnchor>
  <mc:AlternateContent xmlns:mc="http://schemas.openxmlformats.org/markup-compatibility/2006">
    <mc:Choice xmlns:a14="http://schemas.microsoft.com/office/drawing/2010/main" Requires="a14">
      <xdr:twoCellAnchor editAs="oneCell">
        <xdr:from>
          <xdr:col>4</xdr:col>
          <xdr:colOff>76200</xdr:colOff>
          <xdr:row>66</xdr:row>
          <xdr:rowOff>76200</xdr:rowOff>
        </xdr:from>
        <xdr:to>
          <xdr:col>4</xdr:col>
          <xdr:colOff>657225</xdr:colOff>
          <xdr:row>66</xdr:row>
          <xdr:rowOff>314325</xdr:rowOff>
        </xdr:to>
        <xdr:sp macro="" textlink="">
          <xdr:nvSpPr>
            <xdr:cNvPr id="74955" name="Option Button 203" hidden="1">
              <a:extLst>
                <a:ext uri="{63B3BB69-23CF-44E3-9099-C40C66FF867C}">
                  <a14:compatExt spid="_x0000_s74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66</xdr:row>
          <xdr:rowOff>85725</xdr:rowOff>
        </xdr:from>
        <xdr:to>
          <xdr:col>4</xdr:col>
          <xdr:colOff>1495425</xdr:colOff>
          <xdr:row>66</xdr:row>
          <xdr:rowOff>323850</xdr:rowOff>
        </xdr:to>
        <xdr:sp macro="" textlink="">
          <xdr:nvSpPr>
            <xdr:cNvPr id="74956" name="Option Button 204" hidden="1">
              <a:extLst>
                <a:ext uri="{63B3BB69-23CF-44E3-9099-C40C66FF867C}">
                  <a14:compatExt spid="_x0000_s74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66</xdr:row>
          <xdr:rowOff>9525</xdr:rowOff>
        </xdr:from>
        <xdr:to>
          <xdr:col>4</xdr:col>
          <xdr:colOff>2733675</xdr:colOff>
          <xdr:row>66</xdr:row>
          <xdr:rowOff>381000</xdr:rowOff>
        </xdr:to>
        <xdr:sp macro="" textlink="">
          <xdr:nvSpPr>
            <xdr:cNvPr id="74957" name="Group Box 205" hidden="1">
              <a:extLst>
                <a:ext uri="{63B3BB69-23CF-44E3-9099-C40C66FF867C}">
                  <a14:compatExt spid="_x0000_s749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21</xdr:row>
          <xdr:rowOff>38100</xdr:rowOff>
        </xdr:from>
        <xdr:to>
          <xdr:col>4</xdr:col>
          <xdr:colOff>809625</xdr:colOff>
          <xdr:row>21</xdr:row>
          <xdr:rowOff>276225</xdr:rowOff>
        </xdr:to>
        <xdr:sp macro="" textlink="">
          <xdr:nvSpPr>
            <xdr:cNvPr id="74958" name="Check Box 206" hidden="1">
              <a:extLst>
                <a:ext uri="{63B3BB69-23CF-44E3-9099-C40C66FF867C}">
                  <a14:compatExt spid="_x0000_s74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76200</xdr:rowOff>
        </xdr:from>
        <xdr:to>
          <xdr:col>4</xdr:col>
          <xdr:colOff>809625</xdr:colOff>
          <xdr:row>19</xdr:row>
          <xdr:rowOff>314325</xdr:rowOff>
        </xdr:to>
        <xdr:sp macro="" textlink="">
          <xdr:nvSpPr>
            <xdr:cNvPr id="74959" name="Check Box 207" hidden="1">
              <a:extLst>
                <a:ext uri="{63B3BB69-23CF-44E3-9099-C40C66FF867C}">
                  <a14:compatExt spid="_x0000_s74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4743450</xdr:colOff>
          <xdr:row>23</xdr:row>
          <xdr:rowOff>76200</xdr:rowOff>
        </xdr:from>
        <xdr:to>
          <xdr:col>4</xdr:col>
          <xdr:colOff>5457825</xdr:colOff>
          <xdr:row>23</xdr:row>
          <xdr:rowOff>323850</xdr:rowOff>
        </xdr:to>
        <xdr:sp macro="" textlink="">
          <xdr:nvSpPr>
            <xdr:cNvPr id="74961" name="Option Button 209" hidden="1">
              <a:extLst>
                <a:ext uri="{63B3BB69-23CF-44E3-9099-C40C66FF867C}">
                  <a14:compatExt spid="_x0000_s74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0</xdr:colOff>
      <xdr:row>33</xdr:row>
      <xdr:rowOff>380999</xdr:rowOff>
    </xdr:from>
    <xdr:to>
      <xdr:col>4</xdr:col>
      <xdr:colOff>0</xdr:colOff>
      <xdr:row>33</xdr:row>
      <xdr:rowOff>380999</xdr:rowOff>
    </xdr:to>
    <xdr:cxnSp macro="">
      <xdr:nvCxnSpPr>
        <xdr:cNvPr id="2" name="直線コネクタ 1"/>
        <xdr:cNvCxnSpPr/>
      </xdr:nvCxnSpPr>
      <xdr:spPr>
        <a:xfrm rot="16200000" flipH="1">
          <a:off x="2057400" y="7896224"/>
          <a:ext cx="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82550</xdr:colOff>
      <xdr:row>2</xdr:row>
      <xdr:rowOff>95250</xdr:rowOff>
    </xdr:from>
    <xdr:to>
      <xdr:col>7</xdr:col>
      <xdr:colOff>358781</xdr:colOff>
      <xdr:row>2</xdr:row>
      <xdr:rowOff>320964</xdr:rowOff>
    </xdr:to>
    <xdr:sp macro="" textlink="">
      <xdr:nvSpPr>
        <xdr:cNvPr id="3" name="Text Box 1618"/>
        <xdr:cNvSpPr txBox="1">
          <a:spLocks noChangeArrowheads="1"/>
        </xdr:cNvSpPr>
      </xdr:nvSpPr>
      <xdr:spPr bwMode="auto">
        <a:xfrm>
          <a:off x="3282950" y="1000125"/>
          <a:ext cx="276231" cy="225714"/>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様</a:t>
          </a:r>
        </a:p>
      </xdr:txBody>
    </xdr:sp>
    <xdr:clientData/>
  </xdr:twoCellAnchor>
  <xdr:twoCellAnchor>
    <xdr:from>
      <xdr:col>0</xdr:col>
      <xdr:colOff>11431</xdr:colOff>
      <xdr:row>36</xdr:row>
      <xdr:rowOff>57150</xdr:rowOff>
    </xdr:from>
    <xdr:to>
      <xdr:col>0</xdr:col>
      <xdr:colOff>285751</xdr:colOff>
      <xdr:row>36</xdr:row>
      <xdr:rowOff>247650</xdr:rowOff>
    </xdr:to>
    <xdr:sp macro="" textlink="">
      <xdr:nvSpPr>
        <xdr:cNvPr id="5" name="Rectangle 1633"/>
        <xdr:cNvSpPr>
          <a:spLocks noChangeArrowheads="1"/>
        </xdr:cNvSpPr>
      </xdr:nvSpPr>
      <xdr:spPr bwMode="auto">
        <a:xfrm>
          <a:off x="11431" y="8791575"/>
          <a:ext cx="274320" cy="190500"/>
        </a:xfrm>
        <a:prstGeom prst="rect">
          <a:avLst/>
        </a:prstGeom>
        <a:solidFill>
          <a:srgbClr val="D8D0C8"/>
        </a:solidFill>
        <a:ln w="9525">
          <a:solidFill>
            <a:srgbClr val="FF0000"/>
          </a:solidFill>
          <a:miter lim="800000"/>
          <a:headEnd/>
          <a:tailEnd/>
        </a:ln>
      </xdr:spPr>
      <xdr:txBody>
        <a:bodyPr vertOverflow="clip" wrap="square" lIns="27432" tIns="18288" rIns="27432" bIns="0" anchor="t" upright="1"/>
        <a:lstStyle/>
        <a:p>
          <a:pPr algn="ctr" rtl="1">
            <a:defRPr sz="1000"/>
          </a:pPr>
          <a:r>
            <a:rPr lang="ja-JP" altLang="en-US" sz="900" b="0" i="0" strike="noStrike">
              <a:solidFill>
                <a:srgbClr val="FF0000"/>
              </a:solidFill>
              <a:latin typeface="ＭＳ Ｐゴシック"/>
              <a:ea typeface="ＭＳ Ｐゴシック"/>
            </a:rPr>
            <a:t>リハ</a:t>
          </a:r>
        </a:p>
      </xdr:txBody>
    </xdr:sp>
    <xdr:clientData/>
  </xdr:twoCellAnchor>
  <xdr:twoCellAnchor>
    <xdr:from>
      <xdr:col>5</xdr:col>
      <xdr:colOff>333375</xdr:colOff>
      <xdr:row>32</xdr:row>
      <xdr:rowOff>142875</xdr:rowOff>
    </xdr:from>
    <xdr:to>
      <xdr:col>6</xdr:col>
      <xdr:colOff>47625</xdr:colOff>
      <xdr:row>33</xdr:row>
      <xdr:rowOff>47625</xdr:rowOff>
    </xdr:to>
    <xdr:grpSp>
      <xdr:nvGrpSpPr>
        <xdr:cNvPr id="6" name="Group 1650"/>
        <xdr:cNvGrpSpPr>
          <a:grpSpLocks/>
        </xdr:cNvGrpSpPr>
      </xdr:nvGrpSpPr>
      <xdr:grpSpPr bwMode="auto">
        <a:xfrm>
          <a:off x="2771775" y="9744075"/>
          <a:ext cx="95250" cy="152400"/>
          <a:chOff x="913" y="501"/>
          <a:chExt cx="10" cy="16"/>
        </a:xfrm>
      </xdr:grpSpPr>
      <xdr:sp macro="" textlink="">
        <xdr:nvSpPr>
          <xdr:cNvPr id="7" name="Line 1648"/>
          <xdr:cNvSpPr>
            <a:spLocks noChangeShapeType="1"/>
          </xdr:cNvSpPr>
        </xdr:nvSpPr>
        <xdr:spPr bwMode="auto">
          <a:xfrm>
            <a:off x="923" y="501"/>
            <a:ext cx="0" cy="1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8" name="Line 1649"/>
          <xdr:cNvSpPr>
            <a:spLocks noChangeShapeType="1"/>
          </xdr:cNvSpPr>
        </xdr:nvSpPr>
        <xdr:spPr bwMode="auto">
          <a:xfrm>
            <a:off x="913" y="502"/>
            <a:ext cx="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314325</xdr:colOff>
      <xdr:row>32</xdr:row>
      <xdr:rowOff>142875</xdr:rowOff>
    </xdr:from>
    <xdr:to>
      <xdr:col>9</xdr:col>
      <xdr:colOff>38100</xdr:colOff>
      <xdr:row>33</xdr:row>
      <xdr:rowOff>38100</xdr:rowOff>
    </xdr:to>
    <xdr:grpSp>
      <xdr:nvGrpSpPr>
        <xdr:cNvPr id="9" name="Group 1651"/>
        <xdr:cNvGrpSpPr>
          <a:grpSpLocks/>
        </xdr:cNvGrpSpPr>
      </xdr:nvGrpSpPr>
      <xdr:grpSpPr bwMode="auto">
        <a:xfrm>
          <a:off x="3895725" y="9744075"/>
          <a:ext cx="104775" cy="142875"/>
          <a:chOff x="913" y="501"/>
          <a:chExt cx="10" cy="16"/>
        </a:xfrm>
      </xdr:grpSpPr>
      <xdr:sp macro="" textlink="">
        <xdr:nvSpPr>
          <xdr:cNvPr id="10" name="Line 1652"/>
          <xdr:cNvSpPr>
            <a:spLocks noChangeShapeType="1"/>
          </xdr:cNvSpPr>
        </xdr:nvSpPr>
        <xdr:spPr bwMode="auto">
          <a:xfrm>
            <a:off x="923" y="501"/>
            <a:ext cx="0" cy="1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1" name="Line 1653"/>
          <xdr:cNvSpPr>
            <a:spLocks noChangeShapeType="1"/>
          </xdr:cNvSpPr>
        </xdr:nvSpPr>
        <xdr:spPr bwMode="auto">
          <a:xfrm>
            <a:off x="913" y="502"/>
            <a:ext cx="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41275</xdr:colOff>
      <xdr:row>30</xdr:row>
      <xdr:rowOff>161925</xdr:rowOff>
    </xdr:from>
    <xdr:to>
      <xdr:col>0</xdr:col>
      <xdr:colOff>269740</xdr:colOff>
      <xdr:row>31</xdr:row>
      <xdr:rowOff>22225</xdr:rowOff>
    </xdr:to>
    <xdr:sp macro="" textlink="">
      <xdr:nvSpPr>
        <xdr:cNvPr id="12" name="Rectangle 1693"/>
        <xdr:cNvSpPr>
          <a:spLocks noChangeArrowheads="1"/>
        </xdr:cNvSpPr>
      </xdr:nvSpPr>
      <xdr:spPr bwMode="auto">
        <a:xfrm>
          <a:off x="41275" y="6800850"/>
          <a:ext cx="228465" cy="174625"/>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FF0000"/>
              </a:solidFill>
              <a:latin typeface="ＭＳ Ｐゴシック"/>
              <a:ea typeface="ＭＳ Ｐゴシック"/>
            </a:rPr>
            <a:t>Ｎｓ</a:t>
          </a:r>
        </a:p>
      </xdr:txBody>
    </xdr:sp>
    <xdr:clientData/>
  </xdr:twoCellAnchor>
  <xdr:twoCellAnchor>
    <xdr:from>
      <xdr:col>0</xdr:col>
      <xdr:colOff>41275</xdr:colOff>
      <xdr:row>18</xdr:row>
      <xdr:rowOff>219075</xdr:rowOff>
    </xdr:from>
    <xdr:to>
      <xdr:col>0</xdr:col>
      <xdr:colOff>272702</xdr:colOff>
      <xdr:row>18</xdr:row>
      <xdr:rowOff>416167</xdr:rowOff>
    </xdr:to>
    <xdr:sp macro="" textlink="">
      <xdr:nvSpPr>
        <xdr:cNvPr id="13" name="Rectangle 1694"/>
        <xdr:cNvSpPr>
          <a:spLocks noChangeArrowheads="1"/>
        </xdr:cNvSpPr>
      </xdr:nvSpPr>
      <xdr:spPr bwMode="auto">
        <a:xfrm>
          <a:off x="41275" y="3505200"/>
          <a:ext cx="231427" cy="197092"/>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FF0000"/>
              </a:solidFill>
              <a:latin typeface="ＭＳ Ｐゴシック"/>
              <a:ea typeface="ＭＳ Ｐゴシック"/>
            </a:rPr>
            <a:t>Ｎｓ</a:t>
          </a:r>
        </a:p>
      </xdr:txBody>
    </xdr:sp>
    <xdr:clientData/>
  </xdr:twoCellAnchor>
  <xdr:twoCellAnchor>
    <xdr:from>
      <xdr:col>7</xdr:col>
      <xdr:colOff>66675</xdr:colOff>
      <xdr:row>4</xdr:row>
      <xdr:rowOff>161925</xdr:rowOff>
    </xdr:from>
    <xdr:to>
      <xdr:col>8</xdr:col>
      <xdr:colOff>38100</xdr:colOff>
      <xdr:row>4</xdr:row>
      <xdr:rowOff>161925</xdr:rowOff>
    </xdr:to>
    <xdr:sp macro="" textlink="">
      <xdr:nvSpPr>
        <xdr:cNvPr id="14" name="Line 1996"/>
        <xdr:cNvSpPr>
          <a:spLocks noChangeShapeType="1"/>
        </xdr:cNvSpPr>
      </xdr:nvSpPr>
      <xdr:spPr bwMode="auto">
        <a:xfrm>
          <a:off x="3267075" y="1914525"/>
          <a:ext cx="352425"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66675</xdr:colOff>
      <xdr:row>6</xdr:row>
      <xdr:rowOff>180975</xdr:rowOff>
    </xdr:from>
    <xdr:to>
      <xdr:col>8</xdr:col>
      <xdr:colOff>28575</xdr:colOff>
      <xdr:row>6</xdr:row>
      <xdr:rowOff>180975</xdr:rowOff>
    </xdr:to>
    <xdr:sp macro="" textlink="">
      <xdr:nvSpPr>
        <xdr:cNvPr id="15" name="Line 2000"/>
        <xdr:cNvSpPr>
          <a:spLocks noChangeShapeType="1"/>
        </xdr:cNvSpPr>
      </xdr:nvSpPr>
      <xdr:spPr bwMode="auto">
        <a:xfrm>
          <a:off x="3267075" y="2562225"/>
          <a:ext cx="342900"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66675</xdr:colOff>
      <xdr:row>5</xdr:row>
      <xdr:rowOff>161925</xdr:rowOff>
    </xdr:from>
    <xdr:to>
      <xdr:col>8</xdr:col>
      <xdr:colOff>38100</xdr:colOff>
      <xdr:row>5</xdr:row>
      <xdr:rowOff>161925</xdr:rowOff>
    </xdr:to>
    <xdr:sp macro="" textlink="">
      <xdr:nvSpPr>
        <xdr:cNvPr id="16" name="Line 2002"/>
        <xdr:cNvSpPr>
          <a:spLocks noChangeShapeType="1"/>
        </xdr:cNvSpPr>
      </xdr:nvSpPr>
      <xdr:spPr bwMode="auto">
        <a:xfrm>
          <a:off x="3267075" y="2228850"/>
          <a:ext cx="352425"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265430</xdr:colOff>
      <xdr:row>2</xdr:row>
      <xdr:rowOff>76200</xdr:rowOff>
    </xdr:from>
    <xdr:to>
      <xdr:col>17</xdr:col>
      <xdr:colOff>348163</xdr:colOff>
      <xdr:row>2</xdr:row>
      <xdr:rowOff>371475</xdr:rowOff>
    </xdr:to>
    <xdr:sp macro="" textlink="">
      <xdr:nvSpPr>
        <xdr:cNvPr id="17" name="テキスト ボックス 19"/>
        <xdr:cNvSpPr txBox="1">
          <a:spLocks noChangeArrowheads="1"/>
        </xdr:cNvSpPr>
      </xdr:nvSpPr>
      <xdr:spPr bwMode="auto">
        <a:xfrm>
          <a:off x="6894830" y="981075"/>
          <a:ext cx="463733" cy="295275"/>
        </a:xfrm>
        <a:prstGeom prst="rect">
          <a:avLst/>
        </a:prstGeom>
        <a:noFill/>
        <a:ln>
          <a:noFill/>
        </a:ln>
        <a:extLst/>
      </xdr:spPr>
      <xdr:txBody>
        <a:bodyPr vertOverflow="clip" wrap="square" lIns="91440" tIns="45720" rIns="91440" bIns="45720" anchor="t"/>
        <a:lstStyle/>
        <a:p>
          <a:pPr algn="r" rtl="0">
            <a:defRPr sz="1000"/>
          </a:pPr>
          <a:r>
            <a:rPr lang="ja-JP" altLang="en-US" sz="1100" b="1" i="0" u="none" strike="noStrike" baseline="0">
              <a:solidFill>
                <a:srgbClr val="000000"/>
              </a:solidFill>
              <a:latin typeface="ＭＳ Ｐゴシック"/>
              <a:ea typeface="ＭＳ Ｐゴシック"/>
            </a:rPr>
            <a:t>歳</a:t>
          </a:r>
        </a:p>
      </xdr:txBody>
    </xdr:sp>
    <xdr:clientData/>
  </xdr:twoCellAnchor>
  <mc:AlternateContent xmlns:mc="http://schemas.openxmlformats.org/markup-compatibility/2006">
    <mc:Choice xmlns:a14="http://schemas.microsoft.com/office/drawing/2010/main" Requires="a14">
      <xdr:twoCellAnchor editAs="oneCell">
        <xdr:from>
          <xdr:col>2</xdr:col>
          <xdr:colOff>85725</xdr:colOff>
          <xdr:row>3</xdr:row>
          <xdr:rowOff>28575</xdr:rowOff>
        </xdr:from>
        <xdr:to>
          <xdr:col>4</xdr:col>
          <xdr:colOff>47625</xdr:colOff>
          <xdr:row>3</xdr:row>
          <xdr:rowOff>238125</xdr:rowOff>
        </xdr:to>
        <xdr:sp macro="" textlink="">
          <xdr:nvSpPr>
            <xdr:cNvPr id="64513" name="Check Box 1" hidden="1">
              <a:extLst>
                <a:ext uri="{63B3BB69-23CF-44E3-9099-C40C66FF867C}">
                  <a14:compatExt spid="_x0000_s64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麻痺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28575</xdr:rowOff>
        </xdr:from>
        <xdr:to>
          <xdr:col>5</xdr:col>
          <xdr:colOff>276225</xdr:colOff>
          <xdr:row>3</xdr:row>
          <xdr:rowOff>238125</xdr:rowOff>
        </xdr:to>
        <xdr:sp macro="" textlink="">
          <xdr:nvSpPr>
            <xdr:cNvPr id="64514" name="Check Box 2" hidden="1">
              <a:extLst>
                <a:ext uri="{63B3BB69-23CF-44E3-9099-C40C66FF867C}">
                  <a14:compatExt spid="_x0000_s64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xdr:row>
          <xdr:rowOff>28575</xdr:rowOff>
        </xdr:from>
        <xdr:to>
          <xdr:col>7</xdr:col>
          <xdr:colOff>114300</xdr:colOff>
          <xdr:row>3</xdr:row>
          <xdr:rowOff>238125</xdr:rowOff>
        </xdr:to>
        <xdr:sp macro="" textlink="">
          <xdr:nvSpPr>
            <xdr:cNvPr id="64515" name="Check Box 3" hidden="1">
              <a:extLst>
                <a:ext uri="{63B3BB69-23CF-44E3-9099-C40C66FF867C}">
                  <a14:compatExt spid="_x0000_s64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xdr:row>
          <xdr:rowOff>28575</xdr:rowOff>
        </xdr:from>
        <xdr:to>
          <xdr:col>8</xdr:col>
          <xdr:colOff>352425</xdr:colOff>
          <xdr:row>3</xdr:row>
          <xdr:rowOff>238125</xdr:rowOff>
        </xdr:to>
        <xdr:sp macro="" textlink="">
          <xdr:nvSpPr>
            <xdr:cNvPr id="64516" name="Check Box 4" hidden="1">
              <a:extLst>
                <a:ext uri="{63B3BB69-23CF-44E3-9099-C40C66FF867C}">
                  <a14:compatExt spid="_x0000_s64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右下肢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3</xdr:row>
          <xdr:rowOff>28575</xdr:rowOff>
        </xdr:from>
        <xdr:to>
          <xdr:col>11</xdr:col>
          <xdr:colOff>142875</xdr:colOff>
          <xdr:row>3</xdr:row>
          <xdr:rowOff>238125</xdr:rowOff>
        </xdr:to>
        <xdr:sp macro="" textlink="">
          <xdr:nvSpPr>
            <xdr:cNvPr id="64517" name="Check Box 5" hidden="1">
              <a:extLst>
                <a:ext uri="{63B3BB69-23CF-44E3-9099-C40C66FF867C}">
                  <a14:compatExt spid="_x0000_s64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左下肢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3</xdr:row>
          <xdr:rowOff>38100</xdr:rowOff>
        </xdr:from>
        <xdr:to>
          <xdr:col>12</xdr:col>
          <xdr:colOff>333375</xdr:colOff>
          <xdr:row>3</xdr:row>
          <xdr:rowOff>257175</xdr:rowOff>
        </xdr:to>
        <xdr:sp macro="" textlink="">
          <xdr:nvSpPr>
            <xdr:cNvPr id="64518" name="Check Box 6" hidden="1">
              <a:extLst>
                <a:ext uri="{63B3BB69-23CF-44E3-9099-C40C66FF867C}">
                  <a14:compatExt spid="_x0000_s64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筋力低下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3</xdr:row>
          <xdr:rowOff>38100</xdr:rowOff>
        </xdr:from>
        <xdr:to>
          <xdr:col>17</xdr:col>
          <xdr:colOff>342900</xdr:colOff>
          <xdr:row>3</xdr:row>
          <xdr:rowOff>257175</xdr:rowOff>
        </xdr:to>
        <xdr:sp macro="" textlink="">
          <xdr:nvSpPr>
            <xdr:cNvPr id="64519" name="Check Box 7" hidden="1">
              <a:extLst>
                <a:ext uri="{63B3BB69-23CF-44E3-9099-C40C66FF867C}">
                  <a14:compatExt spid="_x0000_s64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関節拘縮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xdr:row>
          <xdr:rowOff>257175</xdr:rowOff>
        </xdr:from>
        <xdr:to>
          <xdr:col>11</xdr:col>
          <xdr:colOff>333375</xdr:colOff>
          <xdr:row>3</xdr:row>
          <xdr:rowOff>457200</xdr:rowOff>
        </xdr:to>
        <xdr:sp macro="" textlink="">
          <xdr:nvSpPr>
            <xdr:cNvPr id="64520" name="Check Box 8" hidden="1">
              <a:extLst>
                <a:ext uri="{63B3BB69-23CF-44E3-9099-C40C66FF867C}">
                  <a14:compatExt spid="_x0000_s64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寝たきり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xdr:row>
          <xdr:rowOff>266700</xdr:rowOff>
        </xdr:from>
        <xdr:to>
          <xdr:col>15</xdr:col>
          <xdr:colOff>104775</xdr:colOff>
          <xdr:row>3</xdr:row>
          <xdr:rowOff>466725</xdr:rowOff>
        </xdr:to>
        <xdr:sp macro="" textlink="">
          <xdr:nvSpPr>
            <xdr:cNvPr id="64521" name="Check Box 9" hidden="1">
              <a:extLst>
                <a:ext uri="{63B3BB69-23CF-44E3-9099-C40C66FF867C}">
                  <a14:compatExt spid="_x0000_s64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嚥下障害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7</xdr:row>
          <xdr:rowOff>95250</xdr:rowOff>
        </xdr:from>
        <xdr:to>
          <xdr:col>10</xdr:col>
          <xdr:colOff>314325</xdr:colOff>
          <xdr:row>7</xdr:row>
          <xdr:rowOff>238125</xdr:rowOff>
        </xdr:to>
        <xdr:grpSp>
          <xdr:nvGrpSpPr>
            <xdr:cNvPr id="20" name="グループ化 19"/>
            <xdr:cNvGrpSpPr/>
          </xdr:nvGrpSpPr>
          <xdr:grpSpPr>
            <a:xfrm>
              <a:off x="1381125" y="3048000"/>
              <a:ext cx="3276600" cy="142875"/>
              <a:chOff x="1381125" y="2971800"/>
              <a:chExt cx="3276600" cy="228600"/>
            </a:xfrm>
          </xdr:grpSpPr>
          <xdr:sp macro="" textlink="">
            <xdr:nvSpPr>
              <xdr:cNvPr id="64522" name="Check Box 10" hidden="1">
                <a:extLst>
                  <a:ext uri="{63B3BB69-23CF-44E3-9099-C40C66FF867C}">
                    <a14:compatExt spid="_x0000_s64522"/>
                  </a:ext>
                </a:extLst>
              </xdr:cNvPr>
              <xdr:cNvSpPr/>
            </xdr:nvSpPr>
            <xdr:spPr bwMode="auto">
              <a:xfrm>
                <a:off x="1381125" y="2971800"/>
                <a:ext cx="600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sp macro="" textlink="">
            <xdr:nvSpPr>
              <xdr:cNvPr id="64523" name="Check Box 11" hidden="1">
                <a:extLst>
                  <a:ext uri="{63B3BB69-23CF-44E3-9099-C40C66FF867C}">
                    <a14:compatExt spid="_x0000_s64523"/>
                  </a:ext>
                </a:extLst>
              </xdr:cNvPr>
              <xdr:cNvSpPr/>
            </xdr:nvSpPr>
            <xdr:spPr bwMode="auto">
              <a:xfrm>
                <a:off x="2324100" y="2971800"/>
                <a:ext cx="7715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部分介助</a:t>
                </a:r>
              </a:p>
            </xdr:txBody>
          </xdr:sp>
          <xdr:sp macro="" textlink="">
            <xdr:nvSpPr>
              <xdr:cNvPr id="64524" name="Check Box 12" hidden="1">
                <a:extLst>
                  <a:ext uri="{63B3BB69-23CF-44E3-9099-C40C66FF867C}">
                    <a14:compatExt spid="_x0000_s64524"/>
                  </a:ext>
                </a:extLst>
              </xdr:cNvPr>
              <xdr:cNvSpPr/>
            </xdr:nvSpPr>
            <xdr:spPr bwMode="auto">
              <a:xfrm>
                <a:off x="3876675" y="2971800"/>
                <a:ext cx="7810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xdr:row>
          <xdr:rowOff>19050</xdr:rowOff>
        </xdr:from>
        <xdr:to>
          <xdr:col>4</xdr:col>
          <xdr:colOff>352425</xdr:colOff>
          <xdr:row>8</xdr:row>
          <xdr:rowOff>247650</xdr:rowOff>
        </xdr:to>
        <xdr:sp macro="" textlink="">
          <xdr:nvSpPr>
            <xdr:cNvPr id="64525" name="Check Box 13" hidden="1">
              <a:extLst>
                <a:ext uri="{63B3BB69-23CF-44E3-9099-C40C66FF867C}">
                  <a14:compatExt spid="_x0000_s64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経口摂取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79812</xdr:colOff>
          <xdr:row>17</xdr:row>
          <xdr:rowOff>37443</xdr:rowOff>
        </xdr:from>
        <xdr:to>
          <xdr:col>14</xdr:col>
          <xdr:colOff>232212</xdr:colOff>
          <xdr:row>17</xdr:row>
          <xdr:rowOff>202730</xdr:rowOff>
        </xdr:to>
        <xdr:grpSp>
          <xdr:nvGrpSpPr>
            <xdr:cNvPr id="19" name="グループ化 18"/>
            <xdr:cNvGrpSpPr/>
          </xdr:nvGrpSpPr>
          <xdr:grpSpPr>
            <a:xfrm>
              <a:off x="1375212" y="5409543"/>
              <a:ext cx="4724400" cy="165287"/>
              <a:chOff x="7648575" y="3800475"/>
              <a:chExt cx="4724400" cy="231962"/>
            </a:xfrm>
          </xdr:grpSpPr>
          <xdr:sp macro="" textlink="">
            <xdr:nvSpPr>
              <xdr:cNvPr id="64531" name="Check Box 19" hidden="1">
                <a:extLst>
                  <a:ext uri="{63B3BB69-23CF-44E3-9099-C40C66FF867C}">
                    <a14:compatExt spid="_x0000_s64531"/>
                  </a:ext>
                </a:extLst>
              </xdr:cNvPr>
              <xdr:cNvSpPr/>
            </xdr:nvSpPr>
            <xdr:spPr bwMode="auto">
              <a:xfrm>
                <a:off x="7648575" y="3800475"/>
                <a:ext cx="1028700" cy="222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経管栄養  【</a:t>
                </a:r>
              </a:p>
            </xdr:txBody>
          </xdr:sp>
          <xdr:sp macro="" textlink="">
            <xdr:nvSpPr>
              <xdr:cNvPr id="64532" name="Check Box 20" hidden="1">
                <a:extLst>
                  <a:ext uri="{63B3BB69-23CF-44E3-9099-C40C66FF867C}">
                    <a14:compatExt spid="_x0000_s64532"/>
                  </a:ext>
                </a:extLst>
              </xdr:cNvPr>
              <xdr:cNvSpPr/>
            </xdr:nvSpPr>
            <xdr:spPr bwMode="auto">
              <a:xfrm>
                <a:off x="8486775" y="3800475"/>
                <a:ext cx="600075" cy="222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経鼻</a:t>
                </a:r>
              </a:p>
            </xdr:txBody>
          </xdr:sp>
          <xdr:sp macro="" textlink="">
            <xdr:nvSpPr>
              <xdr:cNvPr id="64533" name="Check Box 21" hidden="1">
                <a:extLst>
                  <a:ext uri="{63B3BB69-23CF-44E3-9099-C40C66FF867C}">
                    <a14:compatExt spid="_x0000_s64533"/>
                  </a:ext>
                </a:extLst>
              </xdr:cNvPr>
              <xdr:cNvSpPr/>
            </xdr:nvSpPr>
            <xdr:spPr bwMode="auto">
              <a:xfrm>
                <a:off x="9163050" y="3800475"/>
                <a:ext cx="600075" cy="222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胃ろう</a:t>
                </a:r>
              </a:p>
            </xdr:txBody>
          </xdr:sp>
          <xdr:sp macro="" textlink="">
            <xdr:nvSpPr>
              <xdr:cNvPr id="64534" name="Check Box 22" hidden="1">
                <a:extLst>
                  <a:ext uri="{63B3BB69-23CF-44E3-9099-C40C66FF867C}">
                    <a14:compatExt spid="_x0000_s64534"/>
                  </a:ext>
                </a:extLst>
              </xdr:cNvPr>
              <xdr:cNvSpPr/>
            </xdr:nvSpPr>
            <xdr:spPr bwMode="auto">
              <a:xfrm>
                <a:off x="9705975" y="3800475"/>
                <a:ext cx="1476375" cy="222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腸ろう  】          点滴 【</a:t>
                </a:r>
              </a:p>
            </xdr:txBody>
          </xdr:sp>
          <xdr:sp macro="" textlink="">
            <xdr:nvSpPr>
              <xdr:cNvPr id="64535" name="Check Box 23" hidden="1">
                <a:extLst>
                  <a:ext uri="{63B3BB69-23CF-44E3-9099-C40C66FF867C}">
                    <a14:compatExt spid="_x0000_s64535"/>
                  </a:ext>
                </a:extLst>
              </xdr:cNvPr>
              <xdr:cNvSpPr/>
            </xdr:nvSpPr>
            <xdr:spPr bwMode="auto">
              <a:xfrm>
                <a:off x="11144250" y="3800475"/>
                <a:ext cx="571500" cy="2319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ＩＶＨ</a:t>
                </a:r>
              </a:p>
            </xdr:txBody>
          </xdr:sp>
          <xdr:sp macro="" textlink="">
            <xdr:nvSpPr>
              <xdr:cNvPr id="64536" name="Check Box 24" hidden="1">
                <a:extLst>
                  <a:ext uri="{63B3BB69-23CF-44E3-9099-C40C66FF867C}">
                    <a14:compatExt spid="_x0000_s64536"/>
                  </a:ext>
                </a:extLst>
              </xdr:cNvPr>
              <xdr:cNvSpPr/>
            </xdr:nvSpPr>
            <xdr:spPr bwMode="auto">
              <a:xfrm>
                <a:off x="11677650" y="3800475"/>
                <a:ext cx="695325" cy="2319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末梢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18</xdr:row>
          <xdr:rowOff>9525</xdr:rowOff>
        </xdr:from>
        <xdr:to>
          <xdr:col>3</xdr:col>
          <xdr:colOff>304800</xdr:colOff>
          <xdr:row>18</xdr:row>
          <xdr:rowOff>238125</xdr:rowOff>
        </xdr:to>
        <xdr:sp macro="" textlink="">
          <xdr:nvSpPr>
            <xdr:cNvPr id="64537" name="Check Box 25" hidden="1">
              <a:extLst>
                <a:ext uri="{63B3BB69-23CF-44E3-9099-C40C66FF867C}">
                  <a14:compatExt spid="_x0000_s64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9525</xdr:rowOff>
        </xdr:from>
        <xdr:to>
          <xdr:col>6</xdr:col>
          <xdr:colOff>9525</xdr:colOff>
          <xdr:row>18</xdr:row>
          <xdr:rowOff>238125</xdr:rowOff>
        </xdr:to>
        <xdr:sp macro="" textlink="">
          <xdr:nvSpPr>
            <xdr:cNvPr id="64538" name="Check Box 26" hidden="1">
              <a:extLst>
                <a:ext uri="{63B3BB69-23CF-44E3-9099-C40C66FF867C}">
                  <a14:compatExt spid="_x0000_s64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部分介助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9525</xdr:rowOff>
        </xdr:from>
        <xdr:to>
          <xdr:col>10</xdr:col>
          <xdr:colOff>314325</xdr:colOff>
          <xdr:row>18</xdr:row>
          <xdr:rowOff>238125</xdr:rowOff>
        </xdr:to>
        <xdr:sp macro="" textlink="">
          <xdr:nvSpPr>
            <xdr:cNvPr id="64539" name="Check Box 27" hidden="1">
              <a:extLst>
                <a:ext uri="{63B3BB69-23CF-44E3-9099-C40C66FF867C}">
                  <a14:compatExt spid="_x0000_s64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190500</xdr:rowOff>
        </xdr:from>
        <xdr:to>
          <xdr:col>5</xdr:col>
          <xdr:colOff>238125</xdr:colOff>
          <xdr:row>18</xdr:row>
          <xdr:rowOff>419100</xdr:rowOff>
        </xdr:to>
        <xdr:sp macro="" textlink="">
          <xdr:nvSpPr>
            <xdr:cNvPr id="64540" name="Check Box 28" hidden="1">
              <a:extLst>
                <a:ext uri="{63B3BB69-23CF-44E3-9099-C40C66FF867C}">
                  <a14:compatExt spid="_x0000_s64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18</xdr:row>
          <xdr:rowOff>190500</xdr:rowOff>
        </xdr:from>
        <xdr:to>
          <xdr:col>7</xdr:col>
          <xdr:colOff>295275</xdr:colOff>
          <xdr:row>18</xdr:row>
          <xdr:rowOff>419100</xdr:rowOff>
        </xdr:to>
        <xdr:sp macro="" textlink="">
          <xdr:nvSpPr>
            <xdr:cNvPr id="64541" name="Check Box 29" hidden="1">
              <a:extLst>
                <a:ext uri="{63B3BB69-23CF-44E3-9099-C40C66FF867C}">
                  <a14:compatExt spid="_x0000_s64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ポータブル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18</xdr:row>
          <xdr:rowOff>190500</xdr:rowOff>
        </xdr:from>
        <xdr:to>
          <xdr:col>9</xdr:col>
          <xdr:colOff>66675</xdr:colOff>
          <xdr:row>18</xdr:row>
          <xdr:rowOff>419100</xdr:rowOff>
        </xdr:to>
        <xdr:sp macro="" textlink="">
          <xdr:nvSpPr>
            <xdr:cNvPr id="64542" name="Check Box 30" hidden="1">
              <a:extLst>
                <a:ext uri="{63B3BB69-23CF-44E3-9099-C40C66FF867C}">
                  <a14:compatExt spid="_x0000_s64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190500</xdr:rowOff>
        </xdr:from>
        <xdr:to>
          <xdr:col>10</xdr:col>
          <xdr:colOff>257175</xdr:colOff>
          <xdr:row>18</xdr:row>
          <xdr:rowOff>419100</xdr:rowOff>
        </xdr:to>
        <xdr:sp macro="" textlink="">
          <xdr:nvSpPr>
            <xdr:cNvPr id="64543" name="Check Box 31" hidden="1">
              <a:extLst>
                <a:ext uri="{63B3BB69-23CF-44E3-9099-C40C66FF867C}">
                  <a14:compatExt spid="_x0000_s64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オムツ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18</xdr:row>
          <xdr:rowOff>200025</xdr:rowOff>
        </xdr:from>
        <xdr:to>
          <xdr:col>13</xdr:col>
          <xdr:colOff>85725</xdr:colOff>
          <xdr:row>19</xdr:row>
          <xdr:rowOff>0</xdr:rowOff>
        </xdr:to>
        <xdr:sp macro="" textlink="">
          <xdr:nvSpPr>
            <xdr:cNvPr id="64544" name="Check Box 32" hidden="1">
              <a:extLst>
                <a:ext uri="{63B3BB69-23CF-44E3-9099-C40C66FF867C}">
                  <a14:compatExt spid="_x0000_s64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留置カテーテル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18</xdr:row>
          <xdr:rowOff>200025</xdr:rowOff>
        </xdr:from>
        <xdr:to>
          <xdr:col>14</xdr:col>
          <xdr:colOff>371475</xdr:colOff>
          <xdr:row>19</xdr:row>
          <xdr:rowOff>0</xdr:rowOff>
        </xdr:to>
        <xdr:sp macro="" textlink="">
          <xdr:nvSpPr>
            <xdr:cNvPr id="64545" name="Check Box 33" hidden="1">
              <a:extLst>
                <a:ext uri="{63B3BB69-23CF-44E3-9099-C40C66FF867C}">
                  <a14:compatExt spid="_x0000_s64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66675</xdr:rowOff>
        </xdr:from>
        <xdr:to>
          <xdr:col>5</xdr:col>
          <xdr:colOff>371475</xdr:colOff>
          <xdr:row>19</xdr:row>
          <xdr:rowOff>295275</xdr:rowOff>
        </xdr:to>
        <xdr:sp macro="" textlink="">
          <xdr:nvSpPr>
            <xdr:cNvPr id="64546" name="Check Box 34" hidden="1">
              <a:extLst>
                <a:ext uri="{63B3BB69-23CF-44E3-9099-C40C66FF867C}">
                  <a14:compatExt spid="_x0000_s64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介助を要しない移動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66675</xdr:rowOff>
        </xdr:from>
        <xdr:to>
          <xdr:col>14</xdr:col>
          <xdr:colOff>76200</xdr:colOff>
          <xdr:row>19</xdr:row>
          <xdr:rowOff>295275</xdr:rowOff>
        </xdr:to>
        <xdr:sp macro="" textlink="">
          <xdr:nvSpPr>
            <xdr:cNvPr id="64547" name="Check Box 35" hidden="1">
              <a:extLst>
                <a:ext uri="{63B3BB69-23CF-44E3-9099-C40C66FF867C}">
                  <a14:compatExt spid="_x0000_s64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介助を要する移動（搬送含む）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20</xdr:row>
          <xdr:rowOff>66675</xdr:rowOff>
        </xdr:from>
        <xdr:to>
          <xdr:col>4</xdr:col>
          <xdr:colOff>114300</xdr:colOff>
          <xdr:row>20</xdr:row>
          <xdr:rowOff>295275</xdr:rowOff>
        </xdr:to>
        <xdr:sp macro="" textlink="">
          <xdr:nvSpPr>
            <xdr:cNvPr id="64548" name="Check Box 36" hidden="1">
              <a:extLst>
                <a:ext uri="{63B3BB69-23CF-44E3-9099-C40C66FF867C}">
                  <a14:compatExt spid="_x0000_s64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20</xdr:row>
          <xdr:rowOff>66675</xdr:rowOff>
        </xdr:from>
        <xdr:to>
          <xdr:col>10</xdr:col>
          <xdr:colOff>314325</xdr:colOff>
          <xdr:row>20</xdr:row>
          <xdr:rowOff>295275</xdr:rowOff>
        </xdr:to>
        <xdr:sp macro="" textlink="">
          <xdr:nvSpPr>
            <xdr:cNvPr id="64549" name="Check Box 37" hidden="1">
              <a:extLst>
                <a:ext uri="{63B3BB69-23CF-44E3-9099-C40C66FF867C}">
                  <a14:compatExt spid="_x0000_s64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76200</xdr:rowOff>
        </xdr:from>
        <xdr:to>
          <xdr:col>4</xdr:col>
          <xdr:colOff>114300</xdr:colOff>
          <xdr:row>21</xdr:row>
          <xdr:rowOff>295275</xdr:rowOff>
        </xdr:to>
        <xdr:sp macro="" textlink="">
          <xdr:nvSpPr>
            <xdr:cNvPr id="64550" name="Check Box 38" hidden="1">
              <a:extLst>
                <a:ext uri="{63B3BB69-23CF-44E3-9099-C40C66FF867C}">
                  <a14:compatExt spid="_x0000_s64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21</xdr:row>
          <xdr:rowOff>66675</xdr:rowOff>
        </xdr:from>
        <xdr:to>
          <xdr:col>10</xdr:col>
          <xdr:colOff>333375</xdr:colOff>
          <xdr:row>21</xdr:row>
          <xdr:rowOff>295275</xdr:rowOff>
        </xdr:to>
        <xdr:sp macro="" textlink="">
          <xdr:nvSpPr>
            <xdr:cNvPr id="64551" name="Check Box 39" hidden="1">
              <a:extLst>
                <a:ext uri="{63B3BB69-23CF-44E3-9099-C40C66FF867C}">
                  <a14:compatExt spid="_x0000_s64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66675</xdr:rowOff>
        </xdr:from>
        <xdr:to>
          <xdr:col>8</xdr:col>
          <xdr:colOff>123825</xdr:colOff>
          <xdr:row>21</xdr:row>
          <xdr:rowOff>295275</xdr:rowOff>
        </xdr:to>
        <xdr:sp macro="" textlink="">
          <xdr:nvSpPr>
            <xdr:cNvPr id="64552" name="Check Box 40" hidden="1">
              <a:extLst>
                <a:ext uri="{63B3BB69-23CF-44E3-9099-C40C66FF867C}">
                  <a14:compatExt spid="_x0000_s64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見守り・一部介助が必要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76200</xdr:rowOff>
        </xdr:from>
        <xdr:to>
          <xdr:col>4</xdr:col>
          <xdr:colOff>114300</xdr:colOff>
          <xdr:row>22</xdr:row>
          <xdr:rowOff>295275</xdr:rowOff>
        </xdr:to>
        <xdr:sp macro="" textlink="">
          <xdr:nvSpPr>
            <xdr:cNvPr id="64553" name="Check Box 41" hidden="1">
              <a:extLst>
                <a:ext uri="{63B3BB69-23CF-44E3-9099-C40C66FF867C}">
                  <a14:compatExt spid="_x0000_s64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22</xdr:row>
          <xdr:rowOff>66675</xdr:rowOff>
        </xdr:from>
        <xdr:to>
          <xdr:col>10</xdr:col>
          <xdr:colOff>333375</xdr:colOff>
          <xdr:row>22</xdr:row>
          <xdr:rowOff>295275</xdr:rowOff>
        </xdr:to>
        <xdr:sp macro="" textlink="">
          <xdr:nvSpPr>
            <xdr:cNvPr id="64554" name="Check Box 42" hidden="1">
              <a:extLst>
                <a:ext uri="{63B3BB69-23CF-44E3-9099-C40C66FF867C}">
                  <a14:compatExt spid="_x0000_s64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66675</xdr:rowOff>
        </xdr:from>
        <xdr:to>
          <xdr:col>8</xdr:col>
          <xdr:colOff>123825</xdr:colOff>
          <xdr:row>22</xdr:row>
          <xdr:rowOff>295275</xdr:rowOff>
        </xdr:to>
        <xdr:sp macro="" textlink="">
          <xdr:nvSpPr>
            <xdr:cNvPr id="64555" name="Check Box 43" hidden="1">
              <a:extLst>
                <a:ext uri="{63B3BB69-23CF-44E3-9099-C40C66FF867C}">
                  <a14:compatExt spid="_x0000_s64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支えがあればできる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76200</xdr:rowOff>
        </xdr:from>
        <xdr:to>
          <xdr:col>3</xdr:col>
          <xdr:colOff>304800</xdr:colOff>
          <xdr:row>23</xdr:row>
          <xdr:rowOff>304800</xdr:rowOff>
        </xdr:to>
        <xdr:sp macro="" textlink="">
          <xdr:nvSpPr>
            <xdr:cNvPr id="64556" name="Check Box 44" hidden="1">
              <a:extLst>
                <a:ext uri="{63B3BB69-23CF-44E3-9099-C40C66FF867C}">
                  <a14:compatExt spid="_x0000_s64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66675</xdr:rowOff>
        </xdr:from>
        <xdr:to>
          <xdr:col>6</xdr:col>
          <xdr:colOff>9525</xdr:colOff>
          <xdr:row>23</xdr:row>
          <xdr:rowOff>295275</xdr:rowOff>
        </xdr:to>
        <xdr:sp macro="" textlink="">
          <xdr:nvSpPr>
            <xdr:cNvPr id="64557" name="Check Box 45" hidden="1">
              <a:extLst>
                <a:ext uri="{63B3BB69-23CF-44E3-9099-C40C66FF867C}">
                  <a14:compatExt spid="_x0000_s64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部分介助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23</xdr:row>
          <xdr:rowOff>76200</xdr:rowOff>
        </xdr:from>
        <xdr:to>
          <xdr:col>10</xdr:col>
          <xdr:colOff>333375</xdr:colOff>
          <xdr:row>23</xdr:row>
          <xdr:rowOff>304800</xdr:rowOff>
        </xdr:to>
        <xdr:sp macro="" textlink="">
          <xdr:nvSpPr>
            <xdr:cNvPr id="64558" name="Check Box 46" hidden="1">
              <a:extLst>
                <a:ext uri="{63B3BB69-23CF-44E3-9099-C40C66FF867C}">
                  <a14:compatExt spid="_x0000_s64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85725</xdr:rowOff>
        </xdr:from>
        <xdr:to>
          <xdr:col>3</xdr:col>
          <xdr:colOff>200025</xdr:colOff>
          <xdr:row>29</xdr:row>
          <xdr:rowOff>9525</xdr:rowOff>
        </xdr:to>
        <xdr:sp macro="" textlink="">
          <xdr:nvSpPr>
            <xdr:cNvPr id="64559" name="Check Box 47" hidden="1">
              <a:extLst>
                <a:ext uri="{63B3BB69-23CF-44E3-9099-C40C66FF867C}">
                  <a14:compatExt spid="_x0000_s64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27</xdr:row>
          <xdr:rowOff>85725</xdr:rowOff>
        </xdr:from>
        <xdr:to>
          <xdr:col>5</xdr:col>
          <xdr:colOff>9525</xdr:colOff>
          <xdr:row>29</xdr:row>
          <xdr:rowOff>9525</xdr:rowOff>
        </xdr:to>
        <xdr:sp macro="" textlink="">
          <xdr:nvSpPr>
            <xdr:cNvPr id="64560" name="Check Box 48" hidden="1">
              <a:extLst>
                <a:ext uri="{63B3BB69-23CF-44E3-9099-C40C66FF867C}">
                  <a14:compatExt spid="_x0000_s64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配偶者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27</xdr:row>
          <xdr:rowOff>76200</xdr:rowOff>
        </xdr:from>
        <xdr:to>
          <xdr:col>12</xdr:col>
          <xdr:colOff>161925</xdr:colOff>
          <xdr:row>29</xdr:row>
          <xdr:rowOff>0</xdr:rowOff>
        </xdr:to>
        <xdr:sp macro="" textlink="">
          <xdr:nvSpPr>
            <xdr:cNvPr id="64561" name="Check Box 49" hidden="1">
              <a:extLst>
                <a:ext uri="{63B3BB69-23CF-44E3-9099-C40C66FF867C}">
                  <a14:compatExt spid="_x0000_s64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27</xdr:row>
          <xdr:rowOff>66675</xdr:rowOff>
        </xdr:from>
        <xdr:to>
          <xdr:col>8</xdr:col>
          <xdr:colOff>371475</xdr:colOff>
          <xdr:row>28</xdr:row>
          <xdr:rowOff>142875</xdr:rowOff>
        </xdr:to>
        <xdr:sp macro="" textlink="">
          <xdr:nvSpPr>
            <xdr:cNvPr id="64562" name="Check Box 50" hidden="1">
              <a:extLst>
                <a:ext uri="{63B3BB69-23CF-44E3-9099-C40C66FF867C}">
                  <a14:compatExt spid="_x0000_s64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27</xdr:row>
          <xdr:rowOff>85725</xdr:rowOff>
        </xdr:from>
        <xdr:to>
          <xdr:col>6</xdr:col>
          <xdr:colOff>76200</xdr:colOff>
          <xdr:row>29</xdr:row>
          <xdr:rowOff>9525</xdr:rowOff>
        </xdr:to>
        <xdr:sp macro="" textlink="">
          <xdr:nvSpPr>
            <xdr:cNvPr id="64563" name="Check Box 51" hidden="1">
              <a:extLst>
                <a:ext uri="{63B3BB69-23CF-44E3-9099-C40C66FF867C}">
                  <a14:compatExt spid="_x0000_s64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子供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29</xdr:row>
          <xdr:rowOff>76200</xdr:rowOff>
        </xdr:from>
        <xdr:to>
          <xdr:col>3</xdr:col>
          <xdr:colOff>342900</xdr:colOff>
          <xdr:row>29</xdr:row>
          <xdr:rowOff>304800</xdr:rowOff>
        </xdr:to>
        <xdr:sp macro="" textlink="">
          <xdr:nvSpPr>
            <xdr:cNvPr id="64564" name="Check Box 52" hidden="1">
              <a:extLst>
                <a:ext uri="{63B3BB69-23CF-44E3-9099-C40C66FF867C}">
                  <a14:compatExt spid="_x0000_s64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配偶者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29</xdr:row>
          <xdr:rowOff>76200</xdr:rowOff>
        </xdr:from>
        <xdr:to>
          <xdr:col>6</xdr:col>
          <xdr:colOff>76200</xdr:colOff>
          <xdr:row>29</xdr:row>
          <xdr:rowOff>304800</xdr:rowOff>
        </xdr:to>
        <xdr:sp macro="" textlink="">
          <xdr:nvSpPr>
            <xdr:cNvPr id="64565" name="Check Box 53" hidden="1">
              <a:extLst>
                <a:ext uri="{63B3BB69-23CF-44E3-9099-C40C66FF867C}">
                  <a14:compatExt spid="_x0000_s64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子供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29</xdr:row>
          <xdr:rowOff>85725</xdr:rowOff>
        </xdr:from>
        <xdr:to>
          <xdr:col>8</xdr:col>
          <xdr:colOff>371475</xdr:colOff>
          <xdr:row>30</xdr:row>
          <xdr:rowOff>0</xdr:rowOff>
        </xdr:to>
        <xdr:sp macro="" textlink="">
          <xdr:nvSpPr>
            <xdr:cNvPr id="64566" name="Check Box 54" hidden="1">
              <a:extLst>
                <a:ext uri="{63B3BB69-23CF-44E3-9099-C40C66FF867C}">
                  <a14:compatExt spid="_x0000_s64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29</xdr:row>
          <xdr:rowOff>76200</xdr:rowOff>
        </xdr:from>
        <xdr:to>
          <xdr:col>12</xdr:col>
          <xdr:colOff>161925</xdr:colOff>
          <xdr:row>29</xdr:row>
          <xdr:rowOff>304800</xdr:rowOff>
        </xdr:to>
        <xdr:sp macro="" textlink="">
          <xdr:nvSpPr>
            <xdr:cNvPr id="64567" name="Check Box 55" hidden="1">
              <a:extLst>
                <a:ext uri="{63B3BB69-23CF-44E3-9099-C40C66FF867C}">
                  <a14:compatExt spid="_x0000_s64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30</xdr:row>
          <xdr:rowOff>76200</xdr:rowOff>
        </xdr:from>
        <xdr:to>
          <xdr:col>3</xdr:col>
          <xdr:colOff>352425</xdr:colOff>
          <xdr:row>30</xdr:row>
          <xdr:rowOff>304800</xdr:rowOff>
        </xdr:to>
        <xdr:sp macro="" textlink="">
          <xdr:nvSpPr>
            <xdr:cNvPr id="64568" name="Check Box 56" hidden="1">
              <a:extLst>
                <a:ext uri="{63B3BB69-23CF-44E3-9099-C40C66FF867C}">
                  <a14:compatExt spid="_x0000_s64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30</xdr:row>
          <xdr:rowOff>76200</xdr:rowOff>
        </xdr:from>
        <xdr:to>
          <xdr:col>4</xdr:col>
          <xdr:colOff>371475</xdr:colOff>
          <xdr:row>30</xdr:row>
          <xdr:rowOff>304800</xdr:rowOff>
        </xdr:to>
        <xdr:sp macro="" textlink="">
          <xdr:nvSpPr>
            <xdr:cNvPr id="64569" name="Check Box 57" hidden="1">
              <a:extLst>
                <a:ext uri="{63B3BB69-23CF-44E3-9099-C40C66FF867C}">
                  <a14:compatExt spid="_x0000_s64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30</xdr:row>
          <xdr:rowOff>76200</xdr:rowOff>
        </xdr:from>
        <xdr:to>
          <xdr:col>6</xdr:col>
          <xdr:colOff>276225</xdr:colOff>
          <xdr:row>30</xdr:row>
          <xdr:rowOff>304800</xdr:rowOff>
        </xdr:to>
        <xdr:sp macro="" textlink="">
          <xdr:nvSpPr>
            <xdr:cNvPr id="64570" name="Check Box 58" hidden="1">
              <a:extLst>
                <a:ext uri="{63B3BB69-23CF-44E3-9099-C40C66FF867C}">
                  <a14:compatExt spid="_x0000_s64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30</xdr:row>
          <xdr:rowOff>76200</xdr:rowOff>
        </xdr:from>
        <xdr:to>
          <xdr:col>7</xdr:col>
          <xdr:colOff>371475</xdr:colOff>
          <xdr:row>30</xdr:row>
          <xdr:rowOff>304800</xdr:rowOff>
        </xdr:to>
        <xdr:sp macro="" textlink="">
          <xdr:nvSpPr>
            <xdr:cNvPr id="64571" name="Check Box 59" hidden="1">
              <a:extLst>
                <a:ext uri="{63B3BB69-23CF-44E3-9099-C40C66FF867C}">
                  <a14:compatExt spid="_x0000_s64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31</xdr:row>
          <xdr:rowOff>76200</xdr:rowOff>
        </xdr:from>
        <xdr:to>
          <xdr:col>3</xdr:col>
          <xdr:colOff>352425</xdr:colOff>
          <xdr:row>31</xdr:row>
          <xdr:rowOff>304800</xdr:rowOff>
        </xdr:to>
        <xdr:sp macro="" textlink="">
          <xdr:nvSpPr>
            <xdr:cNvPr id="64572" name="Check Box 60" hidden="1">
              <a:extLst>
                <a:ext uri="{63B3BB69-23CF-44E3-9099-C40C66FF867C}">
                  <a14:compatExt spid="_x0000_s64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31</xdr:row>
          <xdr:rowOff>76200</xdr:rowOff>
        </xdr:from>
        <xdr:to>
          <xdr:col>4</xdr:col>
          <xdr:colOff>371475</xdr:colOff>
          <xdr:row>31</xdr:row>
          <xdr:rowOff>304800</xdr:rowOff>
        </xdr:to>
        <xdr:sp macro="" textlink="">
          <xdr:nvSpPr>
            <xdr:cNvPr id="64573" name="Check Box 61" hidden="1">
              <a:extLst>
                <a:ext uri="{63B3BB69-23CF-44E3-9099-C40C66FF867C}">
                  <a14:compatExt spid="_x0000_s64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31</xdr:row>
          <xdr:rowOff>76200</xdr:rowOff>
        </xdr:from>
        <xdr:to>
          <xdr:col>6</xdr:col>
          <xdr:colOff>276225</xdr:colOff>
          <xdr:row>31</xdr:row>
          <xdr:rowOff>304800</xdr:rowOff>
        </xdr:to>
        <xdr:sp macro="" textlink="">
          <xdr:nvSpPr>
            <xdr:cNvPr id="64574" name="Check Box 62" hidden="1">
              <a:extLst>
                <a:ext uri="{63B3BB69-23CF-44E3-9099-C40C66FF867C}">
                  <a14:compatExt spid="_x0000_s64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31</xdr:row>
          <xdr:rowOff>76200</xdr:rowOff>
        </xdr:from>
        <xdr:to>
          <xdr:col>7</xdr:col>
          <xdr:colOff>371475</xdr:colOff>
          <xdr:row>31</xdr:row>
          <xdr:rowOff>304800</xdr:rowOff>
        </xdr:to>
        <xdr:sp macro="" textlink="">
          <xdr:nvSpPr>
            <xdr:cNvPr id="64575" name="Check Box 63" hidden="1">
              <a:extLst>
                <a:ext uri="{63B3BB69-23CF-44E3-9099-C40C66FF867C}">
                  <a14:compatExt spid="_x0000_s64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32</xdr:row>
          <xdr:rowOff>28575</xdr:rowOff>
        </xdr:from>
        <xdr:to>
          <xdr:col>3</xdr:col>
          <xdr:colOff>314325</xdr:colOff>
          <xdr:row>33</xdr:row>
          <xdr:rowOff>9525</xdr:rowOff>
        </xdr:to>
        <xdr:sp macro="" textlink="">
          <xdr:nvSpPr>
            <xdr:cNvPr id="64576" name="Check Box 64" hidden="1">
              <a:extLst>
                <a:ext uri="{63B3BB69-23CF-44E3-9099-C40C66FF867C}">
                  <a14:compatExt spid="_x0000_s64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32</xdr:row>
          <xdr:rowOff>28575</xdr:rowOff>
        </xdr:from>
        <xdr:to>
          <xdr:col>5</xdr:col>
          <xdr:colOff>228600</xdr:colOff>
          <xdr:row>33</xdr:row>
          <xdr:rowOff>9525</xdr:rowOff>
        </xdr:to>
        <xdr:sp macro="" textlink="">
          <xdr:nvSpPr>
            <xdr:cNvPr id="64577" name="Check Box 65" hidden="1">
              <a:extLst>
                <a:ext uri="{63B3BB69-23CF-44E3-9099-C40C66FF867C}">
                  <a14:compatExt spid="_x0000_s6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32</xdr:row>
          <xdr:rowOff>28575</xdr:rowOff>
        </xdr:from>
        <xdr:to>
          <xdr:col>8</xdr:col>
          <xdr:colOff>219075</xdr:colOff>
          <xdr:row>33</xdr:row>
          <xdr:rowOff>9525</xdr:rowOff>
        </xdr:to>
        <xdr:sp macro="" textlink="">
          <xdr:nvSpPr>
            <xdr:cNvPr id="64578" name="Check Box 66" hidden="1">
              <a:extLst>
                <a:ext uri="{63B3BB69-23CF-44E3-9099-C40C66FF867C}">
                  <a14:compatExt spid="_x0000_s6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希望有り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36</xdr:row>
          <xdr:rowOff>47625</xdr:rowOff>
        </xdr:from>
        <xdr:to>
          <xdr:col>3</xdr:col>
          <xdr:colOff>276225</xdr:colOff>
          <xdr:row>36</xdr:row>
          <xdr:rowOff>276225</xdr:rowOff>
        </xdr:to>
        <xdr:sp macro="" textlink="">
          <xdr:nvSpPr>
            <xdr:cNvPr id="64579" name="Check Box 67" hidden="1">
              <a:extLst>
                <a:ext uri="{63B3BB69-23CF-44E3-9099-C40C66FF867C}">
                  <a14:compatExt spid="_x0000_s6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36</xdr:row>
          <xdr:rowOff>47625</xdr:rowOff>
        </xdr:from>
        <xdr:to>
          <xdr:col>5</xdr:col>
          <xdr:colOff>285750</xdr:colOff>
          <xdr:row>36</xdr:row>
          <xdr:rowOff>276225</xdr:rowOff>
        </xdr:to>
        <xdr:sp macro="" textlink="">
          <xdr:nvSpPr>
            <xdr:cNvPr id="64588" name="Check Box 76" hidden="1">
              <a:extLst>
                <a:ext uri="{63B3BB69-23CF-44E3-9099-C40C66FF867C}">
                  <a14:compatExt spid="_x0000_s6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xdr:row>
          <xdr:rowOff>47625</xdr:rowOff>
        </xdr:from>
        <xdr:to>
          <xdr:col>3</xdr:col>
          <xdr:colOff>314325</xdr:colOff>
          <xdr:row>24</xdr:row>
          <xdr:rowOff>276225</xdr:rowOff>
        </xdr:to>
        <xdr:sp macro="" textlink="">
          <xdr:nvSpPr>
            <xdr:cNvPr id="64589" name="Check Box 77" hidden="1">
              <a:extLst>
                <a:ext uri="{63B3BB69-23CF-44E3-9099-C40C66FF867C}">
                  <a14:compatExt spid="_x0000_s6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24</xdr:row>
          <xdr:rowOff>47625</xdr:rowOff>
        </xdr:from>
        <xdr:to>
          <xdr:col>5</xdr:col>
          <xdr:colOff>123825</xdr:colOff>
          <xdr:row>24</xdr:row>
          <xdr:rowOff>276225</xdr:rowOff>
        </xdr:to>
        <xdr:sp macro="" textlink="">
          <xdr:nvSpPr>
            <xdr:cNvPr id="64590" name="Check Box 78" hidden="1">
              <a:extLst>
                <a:ext uri="{63B3BB69-23CF-44E3-9099-C40C66FF867C}">
                  <a14:compatExt spid="_x0000_s6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xdr:row>
          <xdr:rowOff>104775</xdr:rowOff>
        </xdr:from>
        <xdr:to>
          <xdr:col>3</xdr:col>
          <xdr:colOff>314325</xdr:colOff>
          <xdr:row>26</xdr:row>
          <xdr:rowOff>9525</xdr:rowOff>
        </xdr:to>
        <xdr:sp macro="" textlink="">
          <xdr:nvSpPr>
            <xdr:cNvPr id="64591" name="Check Box 79" hidden="1">
              <a:extLst>
                <a:ext uri="{63B3BB69-23CF-44E3-9099-C40C66FF867C}">
                  <a14:compatExt spid="_x0000_s6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25</xdr:row>
          <xdr:rowOff>104775</xdr:rowOff>
        </xdr:from>
        <xdr:to>
          <xdr:col>5</xdr:col>
          <xdr:colOff>142875</xdr:colOff>
          <xdr:row>26</xdr:row>
          <xdr:rowOff>9525</xdr:rowOff>
        </xdr:to>
        <xdr:sp macro="" textlink="">
          <xdr:nvSpPr>
            <xdr:cNvPr id="64592" name="Check Box 80" hidden="1">
              <a:extLst>
                <a:ext uri="{63B3BB69-23CF-44E3-9099-C40C66FF867C}">
                  <a14:compatExt spid="_x0000_s6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xdr:row>
          <xdr:rowOff>28575</xdr:rowOff>
        </xdr:from>
        <xdr:to>
          <xdr:col>4</xdr:col>
          <xdr:colOff>114300</xdr:colOff>
          <xdr:row>6</xdr:row>
          <xdr:rowOff>257175</xdr:rowOff>
        </xdr:to>
        <xdr:sp macro="" textlink="">
          <xdr:nvSpPr>
            <xdr:cNvPr id="64593" name="Check Box 81" hidden="1">
              <a:extLst>
                <a:ext uri="{63B3BB69-23CF-44E3-9099-C40C66FF867C}">
                  <a14:compatExt spid="_x0000_s6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6</xdr:row>
          <xdr:rowOff>28575</xdr:rowOff>
        </xdr:from>
        <xdr:to>
          <xdr:col>7</xdr:col>
          <xdr:colOff>238125</xdr:colOff>
          <xdr:row>6</xdr:row>
          <xdr:rowOff>257175</xdr:rowOff>
        </xdr:to>
        <xdr:sp macro="" textlink="">
          <xdr:nvSpPr>
            <xdr:cNvPr id="64594" name="Check Box 82" hidden="1">
              <a:extLst>
                <a:ext uri="{63B3BB69-23CF-44E3-9099-C40C66FF867C}">
                  <a14:compatExt spid="_x0000_s6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xdr:row>
          <xdr:rowOff>28575</xdr:rowOff>
        </xdr:from>
        <xdr:to>
          <xdr:col>4</xdr:col>
          <xdr:colOff>114300</xdr:colOff>
          <xdr:row>5</xdr:row>
          <xdr:rowOff>257175</xdr:rowOff>
        </xdr:to>
        <xdr:sp macro="" textlink="">
          <xdr:nvSpPr>
            <xdr:cNvPr id="64603" name="Check Box 91" hidden="1">
              <a:extLst>
                <a:ext uri="{63B3BB69-23CF-44E3-9099-C40C66FF867C}">
                  <a14:compatExt spid="_x0000_s64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xdr:row>
          <xdr:rowOff>28575</xdr:rowOff>
        </xdr:from>
        <xdr:to>
          <xdr:col>4</xdr:col>
          <xdr:colOff>114300</xdr:colOff>
          <xdr:row>4</xdr:row>
          <xdr:rowOff>257175</xdr:rowOff>
        </xdr:to>
        <xdr:sp macro="" textlink="">
          <xdr:nvSpPr>
            <xdr:cNvPr id="64604" name="Check Box 92" hidden="1">
              <a:extLst>
                <a:ext uri="{63B3BB69-23CF-44E3-9099-C40C66FF867C}">
                  <a14:compatExt spid="_x0000_s6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4</xdr:row>
          <xdr:rowOff>28575</xdr:rowOff>
        </xdr:from>
        <xdr:to>
          <xdr:col>7</xdr:col>
          <xdr:colOff>238125</xdr:colOff>
          <xdr:row>4</xdr:row>
          <xdr:rowOff>257175</xdr:rowOff>
        </xdr:to>
        <xdr:sp macro="" textlink="">
          <xdr:nvSpPr>
            <xdr:cNvPr id="64605" name="Check Box 93" hidden="1">
              <a:extLst>
                <a:ext uri="{63B3BB69-23CF-44E3-9099-C40C66FF867C}">
                  <a14:compatExt spid="_x0000_s64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5</xdr:row>
          <xdr:rowOff>28575</xdr:rowOff>
        </xdr:from>
        <xdr:to>
          <xdr:col>7</xdr:col>
          <xdr:colOff>238125</xdr:colOff>
          <xdr:row>5</xdr:row>
          <xdr:rowOff>257175</xdr:rowOff>
        </xdr:to>
        <xdr:sp macro="" textlink="">
          <xdr:nvSpPr>
            <xdr:cNvPr id="64606" name="Check Box 94" hidden="1">
              <a:extLst>
                <a:ext uri="{63B3BB69-23CF-44E3-9099-C40C66FF867C}">
                  <a14:compatExt spid="_x0000_s64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xdr:row>
          <xdr:rowOff>266700</xdr:rowOff>
        </xdr:from>
        <xdr:to>
          <xdr:col>13</xdr:col>
          <xdr:colOff>219075</xdr:colOff>
          <xdr:row>3</xdr:row>
          <xdr:rowOff>466725</xdr:rowOff>
        </xdr:to>
        <xdr:sp macro="" textlink="">
          <xdr:nvSpPr>
            <xdr:cNvPr id="64607" name="Check Box 95" hidden="1">
              <a:extLst>
                <a:ext uri="{63B3BB69-23CF-44E3-9099-C40C66FF867C}">
                  <a14:compatExt spid="_x0000_s6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失語症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xdr:row>
          <xdr:rowOff>238125</xdr:rowOff>
        </xdr:from>
        <xdr:to>
          <xdr:col>3</xdr:col>
          <xdr:colOff>371475</xdr:colOff>
          <xdr:row>3</xdr:row>
          <xdr:rowOff>447675</xdr:rowOff>
        </xdr:to>
        <xdr:sp macro="" textlink="">
          <xdr:nvSpPr>
            <xdr:cNvPr id="64608" name="Check Box 96" hidden="1">
              <a:extLst>
                <a:ext uri="{63B3BB69-23CF-44E3-9099-C40C66FF867C}">
                  <a14:compatExt spid="_x0000_s64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失調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257175</xdr:rowOff>
        </xdr:from>
        <xdr:to>
          <xdr:col>7</xdr:col>
          <xdr:colOff>38100</xdr:colOff>
          <xdr:row>3</xdr:row>
          <xdr:rowOff>457200</xdr:rowOff>
        </xdr:to>
        <xdr:sp macro="" textlink="">
          <xdr:nvSpPr>
            <xdr:cNvPr id="64609" name="Check Box 97" hidden="1">
              <a:extLst>
                <a:ext uri="{63B3BB69-23CF-44E3-9099-C40C66FF867C}">
                  <a14:compatExt spid="_x0000_s6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四肢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xdr:row>
          <xdr:rowOff>257175</xdr:rowOff>
        </xdr:from>
        <xdr:to>
          <xdr:col>6</xdr:col>
          <xdr:colOff>238125</xdr:colOff>
          <xdr:row>3</xdr:row>
          <xdr:rowOff>457200</xdr:rowOff>
        </xdr:to>
        <xdr:sp macro="" textlink="">
          <xdr:nvSpPr>
            <xdr:cNvPr id="64610" name="Check Box 98" hidden="1">
              <a:extLst>
                <a:ext uri="{63B3BB69-23CF-44E3-9099-C40C66FF867C}">
                  <a14:compatExt spid="_x0000_s6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xdr:row>
          <xdr:rowOff>257175</xdr:rowOff>
        </xdr:from>
        <xdr:to>
          <xdr:col>8</xdr:col>
          <xdr:colOff>66675</xdr:colOff>
          <xdr:row>3</xdr:row>
          <xdr:rowOff>457200</xdr:rowOff>
        </xdr:to>
        <xdr:sp macro="" textlink="">
          <xdr:nvSpPr>
            <xdr:cNvPr id="64611" name="Check Box 99" hidden="1">
              <a:extLst>
                <a:ext uri="{63B3BB69-23CF-44E3-9099-C40C66FF867C}">
                  <a14:compatExt spid="_x0000_s64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3</xdr:row>
          <xdr:rowOff>257175</xdr:rowOff>
        </xdr:from>
        <xdr:to>
          <xdr:col>9</xdr:col>
          <xdr:colOff>361950</xdr:colOff>
          <xdr:row>3</xdr:row>
          <xdr:rowOff>457200</xdr:rowOff>
        </xdr:to>
        <xdr:sp macro="" textlink="">
          <xdr:nvSpPr>
            <xdr:cNvPr id="64612" name="Check Box 100" hidden="1">
              <a:extLst>
                <a:ext uri="{63B3BB69-23CF-44E3-9099-C40C66FF867C}">
                  <a14:compatExt spid="_x0000_s6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体幹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xdr:row>
          <xdr:rowOff>466725</xdr:rowOff>
        </xdr:from>
        <xdr:to>
          <xdr:col>4</xdr:col>
          <xdr:colOff>104775</xdr:colOff>
          <xdr:row>3</xdr:row>
          <xdr:rowOff>666750</xdr:rowOff>
        </xdr:to>
        <xdr:sp macro="" textlink="">
          <xdr:nvSpPr>
            <xdr:cNvPr id="64614" name="Check Box 102" hidden="1">
              <a:extLst>
                <a:ext uri="{63B3BB69-23CF-44E3-9099-C40C66FF867C}">
                  <a14:compatExt spid="_x0000_s6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構音障害</a:t>
              </a:r>
            </a:p>
          </xdr:txBody>
        </xdr:sp>
        <xdr:clientData/>
      </xdr:twoCellAnchor>
    </mc:Choice>
    <mc:Fallback/>
  </mc:AlternateContent>
  <xdr:oneCellAnchor>
    <xdr:from>
      <xdr:col>5</xdr:col>
      <xdr:colOff>95250</xdr:colOff>
      <xdr:row>36</xdr:row>
      <xdr:rowOff>28575</xdr:rowOff>
    </xdr:from>
    <xdr:ext cx="4081182" cy="267381"/>
    <xdr:sp macro="" textlink="">
      <xdr:nvSpPr>
        <xdr:cNvPr id="18" name="テキスト ボックス 17"/>
        <xdr:cNvSpPr txBox="1"/>
      </xdr:nvSpPr>
      <xdr:spPr>
        <a:xfrm>
          <a:off x="2533650" y="8763000"/>
          <a:ext cx="408118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a:t>
          </a:r>
          <a:r>
            <a:rPr kumimoji="1" lang="en-US" altLang="ja-JP" sz="1050"/>
            <a:t>※</a:t>
          </a:r>
          <a:r>
            <a:rPr kumimoji="1" lang="ja-JP" altLang="en-US" sz="1050"/>
            <a:t>「あり」の場合は、リハビリサマリとともに、装具ノートを作成のこと</a:t>
          </a:r>
        </a:p>
      </xdr:txBody>
    </xdr:sp>
    <xdr:clientData/>
  </xdr:oneCellAnchor>
  <mc:AlternateContent xmlns:mc="http://schemas.openxmlformats.org/markup-compatibility/2006">
    <mc:Choice xmlns:a14="http://schemas.microsoft.com/office/drawing/2010/main" Requires="a14">
      <xdr:twoCellAnchor>
        <xdr:from>
          <xdr:col>5</xdr:col>
          <xdr:colOff>147637</xdr:colOff>
          <xdr:row>9</xdr:row>
          <xdr:rowOff>213122</xdr:rowOff>
        </xdr:from>
        <xdr:to>
          <xdr:col>6</xdr:col>
          <xdr:colOff>42862</xdr:colOff>
          <xdr:row>16</xdr:row>
          <xdr:rowOff>51197</xdr:rowOff>
        </xdr:to>
        <xdr:grpSp>
          <xdr:nvGrpSpPr>
            <xdr:cNvPr id="4" name="グループ化 3"/>
            <xdr:cNvGrpSpPr/>
          </xdr:nvGrpSpPr>
          <xdr:grpSpPr>
            <a:xfrm>
              <a:off x="2586037" y="3737372"/>
              <a:ext cx="276225" cy="1457325"/>
              <a:chOff x="2624137" y="3743348"/>
              <a:chExt cx="276225" cy="1445415"/>
            </a:xfrm>
          </xdr:grpSpPr>
          <xdr:sp macro="" textlink="">
            <xdr:nvSpPr>
              <xdr:cNvPr id="64642" name="Check Box 130" hidden="1">
                <a:extLst>
                  <a:ext uri="{63B3BB69-23CF-44E3-9099-C40C66FF867C}">
                    <a14:compatExt spid="_x0000_s64642"/>
                  </a:ext>
                </a:extLst>
              </xdr:cNvPr>
              <xdr:cNvSpPr/>
            </xdr:nvSpPr>
            <xdr:spPr bwMode="auto">
              <a:xfrm>
                <a:off x="2633662" y="3972106"/>
                <a:ext cx="257175" cy="3205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sp macro="" textlink="">
            <xdr:nvSpPr>
              <xdr:cNvPr id="64643" name="Check Box 131" hidden="1">
                <a:extLst>
                  <a:ext uri="{63B3BB69-23CF-44E3-9099-C40C66FF867C}">
                    <a14:compatExt spid="_x0000_s64643"/>
                  </a:ext>
                </a:extLst>
              </xdr:cNvPr>
              <xdr:cNvSpPr/>
            </xdr:nvSpPr>
            <xdr:spPr bwMode="auto">
              <a:xfrm>
                <a:off x="2624137" y="3743348"/>
                <a:ext cx="276225" cy="3253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4644" name="Check Box 132" hidden="1">
                <a:extLst>
                  <a:ext uri="{63B3BB69-23CF-44E3-9099-C40C66FF867C}">
                    <a14:compatExt spid="_x0000_s64644"/>
                  </a:ext>
                </a:extLst>
              </xdr:cNvPr>
              <xdr:cNvSpPr/>
            </xdr:nvSpPr>
            <xdr:spPr bwMode="auto">
              <a:xfrm>
                <a:off x="2628899" y="4420144"/>
                <a:ext cx="266700" cy="3205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sp macro="" textlink="">
            <xdr:nvSpPr>
              <xdr:cNvPr id="64645" name="Check Box 133" hidden="1">
                <a:extLst>
                  <a:ext uri="{63B3BB69-23CF-44E3-9099-C40C66FF867C}">
                    <a14:compatExt spid="_x0000_s64645"/>
                  </a:ext>
                </a:extLst>
              </xdr:cNvPr>
              <xdr:cNvSpPr/>
            </xdr:nvSpPr>
            <xdr:spPr bwMode="auto">
              <a:xfrm>
                <a:off x="2628899" y="4868201"/>
                <a:ext cx="266700" cy="3205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sp macro="" textlink="">
            <xdr:nvSpPr>
              <xdr:cNvPr id="64646" name="Check Box 134" hidden="1">
                <a:extLst>
                  <a:ext uri="{63B3BB69-23CF-44E3-9099-C40C66FF867C}">
                    <a14:compatExt spid="_x0000_s64646"/>
                  </a:ext>
                </a:extLst>
              </xdr:cNvPr>
              <xdr:cNvSpPr/>
            </xdr:nvSpPr>
            <xdr:spPr bwMode="auto">
              <a:xfrm>
                <a:off x="2628899" y="4196125"/>
                <a:ext cx="266700" cy="3205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sp macro="" textlink="">
            <xdr:nvSpPr>
              <xdr:cNvPr id="64647" name="Check Box 135" hidden="1">
                <a:extLst>
                  <a:ext uri="{63B3BB69-23CF-44E3-9099-C40C66FF867C}">
                    <a14:compatExt spid="_x0000_s64647"/>
                  </a:ext>
                </a:extLst>
              </xdr:cNvPr>
              <xdr:cNvSpPr/>
            </xdr:nvSpPr>
            <xdr:spPr bwMode="auto">
              <a:xfrm>
                <a:off x="2633662" y="4644163"/>
                <a:ext cx="257175" cy="3205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128588</xdr:colOff>
          <xdr:row>9</xdr:row>
          <xdr:rowOff>266700</xdr:rowOff>
        </xdr:from>
        <xdr:to>
          <xdr:col>13</xdr:col>
          <xdr:colOff>23813</xdr:colOff>
          <xdr:row>15</xdr:row>
          <xdr:rowOff>38100</xdr:rowOff>
        </xdr:to>
        <xdr:grpSp>
          <xdr:nvGrpSpPr>
            <xdr:cNvPr id="25" name="グループ化 24"/>
            <xdr:cNvGrpSpPr/>
          </xdr:nvGrpSpPr>
          <xdr:grpSpPr>
            <a:xfrm>
              <a:off x="5233988" y="3771900"/>
              <a:ext cx="276225" cy="1181100"/>
              <a:chOff x="5233988" y="3848099"/>
              <a:chExt cx="276225" cy="1219200"/>
            </a:xfrm>
          </xdr:grpSpPr>
          <xdr:sp macro="" textlink="">
            <xdr:nvSpPr>
              <xdr:cNvPr id="64648" name="Check Box 136" hidden="1">
                <a:extLst>
                  <a:ext uri="{63B3BB69-23CF-44E3-9099-C40C66FF867C}">
                    <a14:compatExt spid="_x0000_s64648"/>
                  </a:ext>
                </a:extLst>
              </xdr:cNvPr>
              <xdr:cNvSpPr/>
            </xdr:nvSpPr>
            <xdr:spPr bwMode="auto">
              <a:xfrm>
                <a:off x="5233988" y="3848099"/>
                <a:ext cx="2762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4649" name="Check Box 137" hidden="1">
                <a:extLst>
                  <a:ext uri="{63B3BB69-23CF-44E3-9099-C40C66FF867C}">
                    <a14:compatExt spid="_x0000_s64649"/>
                  </a:ext>
                </a:extLst>
              </xdr:cNvPr>
              <xdr:cNvSpPr/>
            </xdr:nvSpPr>
            <xdr:spPr bwMode="auto">
              <a:xfrm>
                <a:off x="5238750" y="4083844"/>
                <a:ext cx="2667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4650" name="Check Box 138" hidden="1">
                <a:extLst>
                  <a:ext uri="{63B3BB69-23CF-44E3-9099-C40C66FF867C}">
                    <a14:compatExt spid="_x0000_s64650"/>
                  </a:ext>
                </a:extLst>
              </xdr:cNvPr>
              <xdr:cNvSpPr/>
            </xdr:nvSpPr>
            <xdr:spPr bwMode="auto">
              <a:xfrm>
                <a:off x="5238750" y="4319588"/>
                <a:ext cx="2667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4651" name="Check Box 139" hidden="1">
                <a:extLst>
                  <a:ext uri="{63B3BB69-23CF-44E3-9099-C40C66FF867C}">
                    <a14:compatExt spid="_x0000_s64651"/>
                  </a:ext>
                </a:extLst>
              </xdr:cNvPr>
              <xdr:cNvSpPr/>
            </xdr:nvSpPr>
            <xdr:spPr bwMode="auto">
              <a:xfrm>
                <a:off x="5238750" y="4555332"/>
                <a:ext cx="2667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4652" name="Check Box 140" hidden="1">
                <a:extLst>
                  <a:ext uri="{63B3BB69-23CF-44E3-9099-C40C66FF867C}">
                    <a14:compatExt spid="_x0000_s64652"/>
                  </a:ext>
                </a:extLst>
              </xdr:cNvPr>
              <xdr:cNvSpPr/>
            </xdr:nvSpPr>
            <xdr:spPr bwMode="auto">
              <a:xfrm>
                <a:off x="5233988" y="4791074"/>
                <a:ext cx="2762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16</xdr:row>
          <xdr:rowOff>9525</xdr:rowOff>
        </xdr:from>
        <xdr:to>
          <xdr:col>6</xdr:col>
          <xdr:colOff>0</xdr:colOff>
          <xdr:row>16</xdr:row>
          <xdr:rowOff>228600</xdr:rowOff>
        </xdr:to>
        <xdr:sp macro="" textlink="">
          <xdr:nvSpPr>
            <xdr:cNvPr id="64653" name="Check Box 141" hidden="1">
              <a:extLst>
                <a:ext uri="{63B3BB69-23CF-44E3-9099-C40C66FF867C}">
                  <a14:compatExt spid="_x0000_s6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16</xdr:row>
          <xdr:rowOff>9525</xdr:rowOff>
        </xdr:from>
        <xdr:to>
          <xdr:col>7</xdr:col>
          <xdr:colOff>95250</xdr:colOff>
          <xdr:row>16</xdr:row>
          <xdr:rowOff>228600</xdr:rowOff>
        </xdr:to>
        <xdr:sp macro="" textlink="">
          <xdr:nvSpPr>
            <xdr:cNvPr id="64654" name="Check Box 142" hidden="1">
              <a:extLst>
                <a:ext uri="{63B3BB69-23CF-44E3-9099-C40C66FF867C}">
                  <a14:compatExt spid="_x0000_s6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16</xdr:row>
          <xdr:rowOff>9525</xdr:rowOff>
        </xdr:from>
        <xdr:to>
          <xdr:col>9</xdr:col>
          <xdr:colOff>209550</xdr:colOff>
          <xdr:row>16</xdr:row>
          <xdr:rowOff>228600</xdr:rowOff>
        </xdr:to>
        <xdr:sp macro="" textlink="">
          <xdr:nvSpPr>
            <xdr:cNvPr id="64655" name="Check Box 143" hidden="1">
              <a:extLst>
                <a:ext uri="{63B3BB69-23CF-44E3-9099-C40C66FF867C}">
                  <a14:compatExt spid="_x0000_s6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薄いとろみ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16</xdr:row>
          <xdr:rowOff>9525</xdr:rowOff>
        </xdr:from>
        <xdr:to>
          <xdr:col>11</xdr:col>
          <xdr:colOff>228600</xdr:colOff>
          <xdr:row>16</xdr:row>
          <xdr:rowOff>228600</xdr:rowOff>
        </xdr:to>
        <xdr:sp macro="" textlink="">
          <xdr:nvSpPr>
            <xdr:cNvPr id="64656" name="Check Box 144" hidden="1">
              <a:extLst>
                <a:ext uri="{63B3BB69-23CF-44E3-9099-C40C66FF867C}">
                  <a14:compatExt spid="_x0000_s6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中間とろみ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16</xdr:row>
          <xdr:rowOff>9525</xdr:rowOff>
        </xdr:from>
        <xdr:to>
          <xdr:col>13</xdr:col>
          <xdr:colOff>257175</xdr:colOff>
          <xdr:row>16</xdr:row>
          <xdr:rowOff>228600</xdr:rowOff>
        </xdr:to>
        <xdr:sp macro="" textlink="">
          <xdr:nvSpPr>
            <xdr:cNvPr id="64657" name="Check Box 145" hidden="1">
              <a:extLst>
                <a:ext uri="{63B3BB69-23CF-44E3-9099-C40C66FF867C}">
                  <a14:compatExt spid="_x0000_s64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濃いとろみ</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18</xdr:col>
      <xdr:colOff>0</xdr:colOff>
      <xdr:row>1</xdr:row>
      <xdr:rowOff>0</xdr:rowOff>
    </xdr:from>
    <xdr:to>
      <xdr:col>18</xdr:col>
      <xdr:colOff>0</xdr:colOff>
      <xdr:row>1</xdr:row>
      <xdr:rowOff>0</xdr:rowOff>
    </xdr:to>
    <xdr:sp macro="" textlink="">
      <xdr:nvSpPr>
        <xdr:cNvPr id="2" name="Text Box 14"/>
        <xdr:cNvSpPr txBox="1">
          <a:spLocks noChangeArrowheads="1"/>
        </xdr:cNvSpPr>
      </xdr:nvSpPr>
      <xdr:spPr bwMode="auto">
        <a:xfrm>
          <a:off x="8134350" y="523875"/>
          <a:ext cx="0" cy="0"/>
        </a:xfrm>
        <a:prstGeom prst="rect">
          <a:avLst/>
        </a:prstGeom>
        <a:solidFill>
          <a:srgbClr val="D8D0C8"/>
        </a:solid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様</a:t>
          </a:r>
        </a:p>
      </xdr:txBody>
    </xdr:sp>
    <xdr:clientData/>
  </xdr:twoCellAnchor>
  <xdr:twoCellAnchor>
    <xdr:from>
      <xdr:col>0</xdr:col>
      <xdr:colOff>41275</xdr:colOff>
      <xdr:row>27</xdr:row>
      <xdr:rowOff>23495</xdr:rowOff>
    </xdr:from>
    <xdr:to>
      <xdr:col>1</xdr:col>
      <xdr:colOff>88</xdr:colOff>
      <xdr:row>27</xdr:row>
      <xdr:rowOff>219083</xdr:rowOff>
    </xdr:to>
    <xdr:sp macro="" textlink="">
      <xdr:nvSpPr>
        <xdr:cNvPr id="3" name="Rectangle 17"/>
        <xdr:cNvSpPr>
          <a:spLocks noChangeArrowheads="1"/>
        </xdr:cNvSpPr>
      </xdr:nvSpPr>
      <xdr:spPr bwMode="auto">
        <a:xfrm>
          <a:off x="41275" y="8834120"/>
          <a:ext cx="330288" cy="195588"/>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FF0000"/>
              </a:solidFill>
              <a:latin typeface="ＭＳ Ｐゴシック"/>
              <a:ea typeface="ＭＳ Ｐゴシック"/>
            </a:rPr>
            <a:t>Ｄｒ等</a:t>
          </a:r>
        </a:p>
      </xdr:txBody>
    </xdr:sp>
    <xdr:clientData/>
  </xdr:twoCellAnchor>
  <xdr:twoCellAnchor>
    <xdr:from>
      <xdr:col>0</xdr:col>
      <xdr:colOff>41275</xdr:colOff>
      <xdr:row>28</xdr:row>
      <xdr:rowOff>42545</xdr:rowOff>
    </xdr:from>
    <xdr:to>
      <xdr:col>1</xdr:col>
      <xdr:colOff>100573</xdr:colOff>
      <xdr:row>28</xdr:row>
      <xdr:rowOff>232536</xdr:rowOff>
    </xdr:to>
    <xdr:sp macro="" textlink="">
      <xdr:nvSpPr>
        <xdr:cNvPr id="4" name="Rectangle 18"/>
        <xdr:cNvSpPr>
          <a:spLocks noChangeArrowheads="1"/>
        </xdr:cNvSpPr>
      </xdr:nvSpPr>
      <xdr:spPr bwMode="auto">
        <a:xfrm>
          <a:off x="41275" y="10624820"/>
          <a:ext cx="430773" cy="189991"/>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FF0000"/>
              </a:solidFill>
              <a:latin typeface="ＭＳ Ｐゴシック"/>
              <a:ea typeface="ＭＳ Ｐゴシック"/>
            </a:rPr>
            <a:t>家族等</a:t>
          </a:r>
        </a:p>
      </xdr:txBody>
    </xdr:sp>
    <xdr:clientData/>
  </xdr:twoCellAnchor>
  <xdr:twoCellAnchor>
    <xdr:from>
      <xdr:col>0</xdr:col>
      <xdr:colOff>11430</xdr:colOff>
      <xdr:row>6</xdr:row>
      <xdr:rowOff>38100</xdr:rowOff>
    </xdr:from>
    <xdr:to>
      <xdr:col>1</xdr:col>
      <xdr:colOff>360541</xdr:colOff>
      <xdr:row>6</xdr:row>
      <xdr:rowOff>228600</xdr:rowOff>
    </xdr:to>
    <xdr:sp macro="" textlink="">
      <xdr:nvSpPr>
        <xdr:cNvPr id="5" name="Rectangle 20"/>
        <xdr:cNvSpPr>
          <a:spLocks noChangeArrowheads="1"/>
        </xdr:cNvSpPr>
      </xdr:nvSpPr>
      <xdr:spPr bwMode="auto">
        <a:xfrm>
          <a:off x="11430" y="2743200"/>
          <a:ext cx="720586" cy="190500"/>
        </a:xfrm>
        <a:prstGeom prst="rect">
          <a:avLst/>
        </a:prstGeom>
        <a:solidFill>
          <a:srgbClr val="D8D0C8"/>
        </a:solidFill>
        <a:ln w="9525">
          <a:solidFill>
            <a:srgbClr val="FF0000"/>
          </a:solidFill>
          <a:miter lim="800000"/>
          <a:headEnd/>
          <a:tailEnd/>
        </a:ln>
      </xdr:spPr>
      <xdr:txBody>
        <a:bodyPr vertOverflow="clip" wrap="square" lIns="27432" tIns="18288" rIns="27432" bIns="0" anchor="t" upright="1"/>
        <a:lstStyle/>
        <a:p>
          <a:pPr algn="ctr" rtl="1">
            <a:defRPr sz="1000"/>
          </a:pPr>
          <a:r>
            <a:rPr lang="ja-JP" altLang="en-US" sz="1000" b="0" i="0" strike="noStrike">
              <a:solidFill>
                <a:srgbClr val="FF0000"/>
              </a:solidFill>
              <a:latin typeface="ＭＳ Ｐゴシック"/>
              <a:ea typeface="ＭＳ Ｐゴシック"/>
            </a:rPr>
            <a:t>退院病院Ｄｒ</a:t>
          </a:r>
        </a:p>
      </xdr:txBody>
    </xdr:sp>
    <xdr:clientData/>
  </xdr:twoCellAnchor>
  <xdr:twoCellAnchor>
    <xdr:from>
      <xdr:col>0</xdr:col>
      <xdr:colOff>3175</xdr:colOff>
      <xdr:row>18</xdr:row>
      <xdr:rowOff>9525</xdr:rowOff>
    </xdr:from>
    <xdr:to>
      <xdr:col>0</xdr:col>
      <xdr:colOff>267494</xdr:colOff>
      <xdr:row>18</xdr:row>
      <xdr:rowOff>203489</xdr:rowOff>
    </xdr:to>
    <xdr:sp macro="" textlink="">
      <xdr:nvSpPr>
        <xdr:cNvPr id="6" name="Rectangle 26"/>
        <xdr:cNvSpPr>
          <a:spLocks noChangeArrowheads="1"/>
        </xdr:cNvSpPr>
      </xdr:nvSpPr>
      <xdr:spPr bwMode="auto">
        <a:xfrm>
          <a:off x="3175" y="6105525"/>
          <a:ext cx="264319" cy="193964"/>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FF0000"/>
              </a:solidFill>
              <a:latin typeface="ＭＳ Ｐゴシック"/>
              <a:ea typeface="ＭＳ Ｐゴシック"/>
            </a:rPr>
            <a:t>Ｎｓ</a:t>
          </a:r>
        </a:p>
      </xdr:txBody>
    </xdr:sp>
    <xdr:clientData/>
  </xdr:twoCellAnchor>
  <xdr:twoCellAnchor>
    <xdr:from>
      <xdr:col>15</xdr:col>
      <xdr:colOff>76201</xdr:colOff>
      <xdr:row>1</xdr:row>
      <xdr:rowOff>66675</xdr:rowOff>
    </xdr:from>
    <xdr:to>
      <xdr:col>17</xdr:col>
      <xdr:colOff>292051</xdr:colOff>
      <xdr:row>1</xdr:row>
      <xdr:rowOff>361950</xdr:rowOff>
    </xdr:to>
    <xdr:sp macro="" textlink="">
      <xdr:nvSpPr>
        <xdr:cNvPr id="7" name="テキスト ボックス 6"/>
        <xdr:cNvSpPr txBox="1"/>
      </xdr:nvSpPr>
      <xdr:spPr>
        <a:xfrm>
          <a:off x="6762751" y="590550"/>
          <a:ext cx="11302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a:r>
            <a:rPr kumimoji="1" lang="ja-JP" altLang="en-US" sz="1100" b="0"/>
            <a:t>（              ）</a:t>
          </a:r>
          <a:r>
            <a:rPr kumimoji="1" lang="ja-JP" altLang="en-US" sz="1100" b="1"/>
            <a:t>歳</a:t>
          </a:r>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8</xdr:row>
          <xdr:rowOff>28575</xdr:rowOff>
        </xdr:from>
        <xdr:to>
          <xdr:col>1</xdr:col>
          <xdr:colOff>266700</xdr:colOff>
          <xdr:row>8</xdr:row>
          <xdr:rowOff>257175</xdr:rowOff>
        </xdr:to>
        <xdr:sp macro="" textlink="">
          <xdr:nvSpPr>
            <xdr:cNvPr id="70657" name="Check Box 1" hidden="1">
              <a:extLst>
                <a:ext uri="{63B3BB69-23CF-44E3-9099-C40C66FF867C}">
                  <a14:compatExt spid="_x0000_s70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xdr:row>
          <xdr:rowOff>47625</xdr:rowOff>
        </xdr:from>
        <xdr:to>
          <xdr:col>1</xdr:col>
          <xdr:colOff>266700</xdr:colOff>
          <xdr:row>9</xdr:row>
          <xdr:rowOff>266700</xdr:rowOff>
        </xdr:to>
        <xdr:sp macro="" textlink="">
          <xdr:nvSpPr>
            <xdr:cNvPr id="70658" name="Check Box 2" hidden="1">
              <a:extLst>
                <a:ext uri="{63B3BB69-23CF-44E3-9099-C40C66FF867C}">
                  <a14:compatExt spid="_x0000_s70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脈拍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10</xdr:row>
          <xdr:rowOff>38100</xdr:rowOff>
        </xdr:from>
        <xdr:to>
          <xdr:col>2</xdr:col>
          <xdr:colOff>66675</xdr:colOff>
          <xdr:row>10</xdr:row>
          <xdr:rowOff>266700</xdr:rowOff>
        </xdr:to>
        <xdr:sp macro="" textlink="">
          <xdr:nvSpPr>
            <xdr:cNvPr id="70659" name="Check Box 3" hidden="1">
              <a:extLst>
                <a:ext uri="{63B3BB69-23CF-44E3-9099-C40C66FF867C}">
                  <a14:compatExt spid="_x0000_s70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体重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xdr:row>
          <xdr:rowOff>9525</xdr:rowOff>
        </xdr:from>
        <xdr:to>
          <xdr:col>2</xdr:col>
          <xdr:colOff>66675</xdr:colOff>
          <xdr:row>11</xdr:row>
          <xdr:rowOff>257175</xdr:rowOff>
        </xdr:to>
        <xdr:sp macro="" textlink="">
          <xdr:nvSpPr>
            <xdr:cNvPr id="70660" name="Check Box 4" hidden="1">
              <a:extLst>
                <a:ext uri="{63B3BB69-23CF-44E3-9099-C40C66FF867C}">
                  <a14:compatExt spid="_x0000_s70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Ｔ-Ｃｈｏ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9525</xdr:rowOff>
        </xdr:from>
        <xdr:to>
          <xdr:col>2</xdr:col>
          <xdr:colOff>66675</xdr:colOff>
          <xdr:row>12</xdr:row>
          <xdr:rowOff>238125</xdr:rowOff>
        </xdr:to>
        <xdr:sp macro="" textlink="">
          <xdr:nvSpPr>
            <xdr:cNvPr id="70661" name="Check Box 5" hidden="1">
              <a:extLst>
                <a:ext uri="{63B3BB69-23CF-44E3-9099-C40C66FF867C}">
                  <a14:compatExt spid="_x0000_s70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ＨＤＬ-Ｃ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28575</xdr:rowOff>
        </xdr:from>
        <xdr:to>
          <xdr:col>2</xdr:col>
          <xdr:colOff>66675</xdr:colOff>
          <xdr:row>13</xdr:row>
          <xdr:rowOff>257175</xdr:rowOff>
        </xdr:to>
        <xdr:sp macro="" textlink="">
          <xdr:nvSpPr>
            <xdr:cNvPr id="70662" name="Check Box 6" hidden="1">
              <a:extLst>
                <a:ext uri="{63B3BB69-23CF-44E3-9099-C40C66FF867C}">
                  <a14:compatExt spid="_x0000_s70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ＬＤＬ-Ｃ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28575</xdr:rowOff>
        </xdr:from>
        <xdr:to>
          <xdr:col>2</xdr:col>
          <xdr:colOff>66675</xdr:colOff>
          <xdr:row>14</xdr:row>
          <xdr:rowOff>257175</xdr:rowOff>
        </xdr:to>
        <xdr:sp macro="" textlink="">
          <xdr:nvSpPr>
            <xdr:cNvPr id="70663" name="Check Box 7" hidden="1">
              <a:extLst>
                <a:ext uri="{63B3BB69-23CF-44E3-9099-C40C66FF867C}">
                  <a14:compatExt spid="_x0000_s70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ＦＢＳ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38100</xdr:rowOff>
        </xdr:from>
        <xdr:to>
          <xdr:col>2</xdr:col>
          <xdr:colOff>66675</xdr:colOff>
          <xdr:row>15</xdr:row>
          <xdr:rowOff>266700</xdr:rowOff>
        </xdr:to>
        <xdr:sp macro="" textlink="">
          <xdr:nvSpPr>
            <xdr:cNvPr id="70664" name="Check Box 8" hidden="1">
              <a:extLst>
                <a:ext uri="{63B3BB69-23CF-44E3-9099-C40C66FF867C}">
                  <a14:compatExt spid="_x0000_s70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ＨｂＡ１ｃ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38100</xdr:rowOff>
        </xdr:from>
        <xdr:to>
          <xdr:col>2</xdr:col>
          <xdr:colOff>66675</xdr:colOff>
          <xdr:row>16</xdr:row>
          <xdr:rowOff>266700</xdr:rowOff>
        </xdr:to>
        <xdr:sp macro="" textlink="">
          <xdr:nvSpPr>
            <xdr:cNvPr id="70665" name="Check Box 9" hidden="1">
              <a:extLst>
                <a:ext uri="{63B3BB69-23CF-44E3-9099-C40C66FF867C}">
                  <a14:compatExt spid="_x0000_s70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ＰＴ-ＩＮＲ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9525</xdr:rowOff>
        </xdr:from>
        <xdr:to>
          <xdr:col>0</xdr:col>
          <xdr:colOff>304800</xdr:colOff>
          <xdr:row>17</xdr:row>
          <xdr:rowOff>238125</xdr:rowOff>
        </xdr:to>
        <xdr:sp macro="" textlink="">
          <xdr:nvSpPr>
            <xdr:cNvPr id="70666" name="Check Box 10" hidden="1">
              <a:extLst>
                <a:ext uri="{63B3BB69-23CF-44E3-9099-C40C66FF867C}">
                  <a14:compatExt spid="_x0000_s70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27</xdr:row>
          <xdr:rowOff>114300</xdr:rowOff>
        </xdr:from>
        <xdr:to>
          <xdr:col>3</xdr:col>
          <xdr:colOff>495300</xdr:colOff>
          <xdr:row>27</xdr:row>
          <xdr:rowOff>342900</xdr:rowOff>
        </xdr:to>
        <xdr:sp macro="" textlink="">
          <xdr:nvSpPr>
            <xdr:cNvPr id="70667" name="Check Box 11" hidden="1">
              <a:extLst>
                <a:ext uri="{63B3BB69-23CF-44E3-9099-C40C66FF867C}">
                  <a14:compatExt spid="_x0000_s70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4</xdr:col>
      <xdr:colOff>104774</xdr:colOff>
      <xdr:row>5</xdr:row>
      <xdr:rowOff>304800</xdr:rowOff>
    </xdr:from>
    <xdr:to>
      <xdr:col>4</xdr:col>
      <xdr:colOff>410774</xdr:colOff>
      <xdr:row>6</xdr:row>
      <xdr:rowOff>295275</xdr:rowOff>
    </xdr:to>
    <xdr:sp macro="" textlink="">
      <xdr:nvSpPr>
        <xdr:cNvPr id="2" name="楕円 1"/>
        <xdr:cNvSpPr/>
      </xdr:nvSpPr>
      <xdr:spPr>
        <a:xfrm>
          <a:off x="3695699" y="181927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7</xdr:row>
      <xdr:rowOff>9525</xdr:rowOff>
    </xdr:from>
    <xdr:to>
      <xdr:col>4</xdr:col>
      <xdr:colOff>410774</xdr:colOff>
      <xdr:row>8</xdr:row>
      <xdr:rowOff>0</xdr:rowOff>
    </xdr:to>
    <xdr:sp macro="" textlink="">
      <xdr:nvSpPr>
        <xdr:cNvPr id="3" name="楕円 2"/>
        <xdr:cNvSpPr/>
      </xdr:nvSpPr>
      <xdr:spPr>
        <a:xfrm>
          <a:off x="3695699" y="215265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8</xdr:row>
      <xdr:rowOff>9525</xdr:rowOff>
    </xdr:from>
    <xdr:to>
      <xdr:col>4</xdr:col>
      <xdr:colOff>410774</xdr:colOff>
      <xdr:row>9</xdr:row>
      <xdr:rowOff>0</xdr:rowOff>
    </xdr:to>
    <xdr:sp macro="" textlink="">
      <xdr:nvSpPr>
        <xdr:cNvPr id="4" name="楕円 3"/>
        <xdr:cNvSpPr/>
      </xdr:nvSpPr>
      <xdr:spPr>
        <a:xfrm>
          <a:off x="3695699" y="246697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8</xdr:row>
      <xdr:rowOff>304800</xdr:rowOff>
    </xdr:from>
    <xdr:to>
      <xdr:col>4</xdr:col>
      <xdr:colOff>410774</xdr:colOff>
      <xdr:row>9</xdr:row>
      <xdr:rowOff>295275</xdr:rowOff>
    </xdr:to>
    <xdr:sp macro="" textlink="">
      <xdr:nvSpPr>
        <xdr:cNvPr id="5" name="楕円 4"/>
        <xdr:cNvSpPr/>
      </xdr:nvSpPr>
      <xdr:spPr>
        <a:xfrm>
          <a:off x="3695699" y="276225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114299</xdr:colOff>
      <xdr:row>10</xdr:row>
      <xdr:rowOff>9525</xdr:rowOff>
    </xdr:from>
    <xdr:to>
      <xdr:col>4</xdr:col>
      <xdr:colOff>420299</xdr:colOff>
      <xdr:row>11</xdr:row>
      <xdr:rowOff>0</xdr:rowOff>
    </xdr:to>
    <xdr:sp macro="" textlink="">
      <xdr:nvSpPr>
        <xdr:cNvPr id="6" name="楕円 5"/>
        <xdr:cNvSpPr/>
      </xdr:nvSpPr>
      <xdr:spPr>
        <a:xfrm>
          <a:off x="3705224" y="309562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11</xdr:row>
      <xdr:rowOff>19050</xdr:rowOff>
    </xdr:from>
    <xdr:to>
      <xdr:col>4</xdr:col>
      <xdr:colOff>410774</xdr:colOff>
      <xdr:row>12</xdr:row>
      <xdr:rowOff>9525</xdr:rowOff>
    </xdr:to>
    <xdr:sp macro="" textlink="">
      <xdr:nvSpPr>
        <xdr:cNvPr id="7" name="楕円 6"/>
        <xdr:cNvSpPr/>
      </xdr:nvSpPr>
      <xdr:spPr>
        <a:xfrm>
          <a:off x="3695699" y="341947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12</xdr:row>
      <xdr:rowOff>9525</xdr:rowOff>
    </xdr:from>
    <xdr:to>
      <xdr:col>4</xdr:col>
      <xdr:colOff>410774</xdr:colOff>
      <xdr:row>13</xdr:row>
      <xdr:rowOff>0</xdr:rowOff>
    </xdr:to>
    <xdr:sp macro="" textlink="">
      <xdr:nvSpPr>
        <xdr:cNvPr id="8" name="楕円 7"/>
        <xdr:cNvSpPr/>
      </xdr:nvSpPr>
      <xdr:spPr>
        <a:xfrm>
          <a:off x="3695699" y="372427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13</xdr:row>
      <xdr:rowOff>9525</xdr:rowOff>
    </xdr:from>
    <xdr:to>
      <xdr:col>4</xdr:col>
      <xdr:colOff>410774</xdr:colOff>
      <xdr:row>14</xdr:row>
      <xdr:rowOff>0</xdr:rowOff>
    </xdr:to>
    <xdr:sp macro="" textlink="">
      <xdr:nvSpPr>
        <xdr:cNvPr id="9" name="楕円 8"/>
        <xdr:cNvSpPr/>
      </xdr:nvSpPr>
      <xdr:spPr>
        <a:xfrm>
          <a:off x="3695699" y="403860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13</xdr:row>
      <xdr:rowOff>304800</xdr:rowOff>
    </xdr:from>
    <xdr:to>
      <xdr:col>4</xdr:col>
      <xdr:colOff>410774</xdr:colOff>
      <xdr:row>14</xdr:row>
      <xdr:rowOff>295275</xdr:rowOff>
    </xdr:to>
    <xdr:sp macro="" textlink="">
      <xdr:nvSpPr>
        <xdr:cNvPr id="10" name="楕円 9"/>
        <xdr:cNvSpPr/>
      </xdr:nvSpPr>
      <xdr:spPr>
        <a:xfrm>
          <a:off x="3695699" y="433387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15</xdr:row>
      <xdr:rowOff>38100</xdr:rowOff>
    </xdr:from>
    <xdr:to>
      <xdr:col>4</xdr:col>
      <xdr:colOff>410774</xdr:colOff>
      <xdr:row>16</xdr:row>
      <xdr:rowOff>28575</xdr:rowOff>
    </xdr:to>
    <xdr:sp macro="" textlink="">
      <xdr:nvSpPr>
        <xdr:cNvPr id="13" name="楕円 12"/>
        <xdr:cNvSpPr/>
      </xdr:nvSpPr>
      <xdr:spPr>
        <a:xfrm>
          <a:off x="3695699" y="469582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16</xdr:row>
      <xdr:rowOff>38100</xdr:rowOff>
    </xdr:from>
    <xdr:to>
      <xdr:col>4</xdr:col>
      <xdr:colOff>410774</xdr:colOff>
      <xdr:row>17</xdr:row>
      <xdr:rowOff>28575</xdr:rowOff>
    </xdr:to>
    <xdr:sp macro="" textlink="">
      <xdr:nvSpPr>
        <xdr:cNvPr id="14" name="楕円 13"/>
        <xdr:cNvSpPr/>
      </xdr:nvSpPr>
      <xdr:spPr>
        <a:xfrm>
          <a:off x="3695699" y="501015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17</xdr:row>
      <xdr:rowOff>19050</xdr:rowOff>
    </xdr:from>
    <xdr:to>
      <xdr:col>4</xdr:col>
      <xdr:colOff>410774</xdr:colOff>
      <xdr:row>18</xdr:row>
      <xdr:rowOff>9525</xdr:rowOff>
    </xdr:to>
    <xdr:sp macro="" textlink="">
      <xdr:nvSpPr>
        <xdr:cNvPr id="15" name="楕円 14"/>
        <xdr:cNvSpPr/>
      </xdr:nvSpPr>
      <xdr:spPr>
        <a:xfrm>
          <a:off x="3695699" y="530542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18</xdr:row>
      <xdr:rowOff>9525</xdr:rowOff>
    </xdr:from>
    <xdr:to>
      <xdr:col>4</xdr:col>
      <xdr:colOff>410774</xdr:colOff>
      <xdr:row>19</xdr:row>
      <xdr:rowOff>0</xdr:rowOff>
    </xdr:to>
    <xdr:sp macro="" textlink="">
      <xdr:nvSpPr>
        <xdr:cNvPr id="16" name="楕円 15"/>
        <xdr:cNvSpPr/>
      </xdr:nvSpPr>
      <xdr:spPr>
        <a:xfrm>
          <a:off x="3695699" y="561022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6</xdr:row>
      <xdr:rowOff>0</xdr:rowOff>
    </xdr:from>
    <xdr:to>
      <xdr:col>7</xdr:col>
      <xdr:colOff>410774</xdr:colOff>
      <xdr:row>6</xdr:row>
      <xdr:rowOff>304800</xdr:rowOff>
    </xdr:to>
    <xdr:sp macro="" textlink="">
      <xdr:nvSpPr>
        <xdr:cNvPr id="17" name="楕円 16"/>
        <xdr:cNvSpPr/>
      </xdr:nvSpPr>
      <xdr:spPr>
        <a:xfrm>
          <a:off x="5267324" y="182880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7</xdr:row>
      <xdr:rowOff>19050</xdr:rowOff>
    </xdr:from>
    <xdr:to>
      <xdr:col>7</xdr:col>
      <xdr:colOff>410774</xdr:colOff>
      <xdr:row>8</xdr:row>
      <xdr:rowOff>9525</xdr:rowOff>
    </xdr:to>
    <xdr:sp macro="" textlink="">
      <xdr:nvSpPr>
        <xdr:cNvPr id="18" name="楕円 17"/>
        <xdr:cNvSpPr/>
      </xdr:nvSpPr>
      <xdr:spPr>
        <a:xfrm>
          <a:off x="5267324" y="216217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8</xdr:row>
      <xdr:rowOff>19050</xdr:rowOff>
    </xdr:from>
    <xdr:to>
      <xdr:col>7</xdr:col>
      <xdr:colOff>410774</xdr:colOff>
      <xdr:row>9</xdr:row>
      <xdr:rowOff>9525</xdr:rowOff>
    </xdr:to>
    <xdr:sp macro="" textlink="">
      <xdr:nvSpPr>
        <xdr:cNvPr id="19" name="楕円 18"/>
        <xdr:cNvSpPr/>
      </xdr:nvSpPr>
      <xdr:spPr>
        <a:xfrm>
          <a:off x="5267324" y="247650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9</xdr:row>
      <xdr:rowOff>0</xdr:rowOff>
    </xdr:from>
    <xdr:to>
      <xdr:col>7</xdr:col>
      <xdr:colOff>410774</xdr:colOff>
      <xdr:row>9</xdr:row>
      <xdr:rowOff>304800</xdr:rowOff>
    </xdr:to>
    <xdr:sp macro="" textlink="">
      <xdr:nvSpPr>
        <xdr:cNvPr id="20" name="楕円 19"/>
        <xdr:cNvSpPr/>
      </xdr:nvSpPr>
      <xdr:spPr>
        <a:xfrm>
          <a:off x="5267324" y="277177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114299</xdr:colOff>
      <xdr:row>10</xdr:row>
      <xdr:rowOff>19050</xdr:rowOff>
    </xdr:from>
    <xdr:to>
      <xdr:col>7</xdr:col>
      <xdr:colOff>420299</xdr:colOff>
      <xdr:row>11</xdr:row>
      <xdr:rowOff>9525</xdr:rowOff>
    </xdr:to>
    <xdr:sp macro="" textlink="">
      <xdr:nvSpPr>
        <xdr:cNvPr id="21" name="楕円 20"/>
        <xdr:cNvSpPr/>
      </xdr:nvSpPr>
      <xdr:spPr>
        <a:xfrm>
          <a:off x="5276849" y="310515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11</xdr:row>
      <xdr:rowOff>28575</xdr:rowOff>
    </xdr:from>
    <xdr:to>
      <xdr:col>7</xdr:col>
      <xdr:colOff>410774</xdr:colOff>
      <xdr:row>12</xdr:row>
      <xdr:rowOff>19050</xdr:rowOff>
    </xdr:to>
    <xdr:sp macro="" textlink="">
      <xdr:nvSpPr>
        <xdr:cNvPr id="22" name="楕円 21"/>
        <xdr:cNvSpPr/>
      </xdr:nvSpPr>
      <xdr:spPr>
        <a:xfrm>
          <a:off x="5267324" y="342900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12</xdr:row>
      <xdr:rowOff>19050</xdr:rowOff>
    </xdr:from>
    <xdr:to>
      <xdr:col>7</xdr:col>
      <xdr:colOff>410774</xdr:colOff>
      <xdr:row>13</xdr:row>
      <xdr:rowOff>9525</xdr:rowOff>
    </xdr:to>
    <xdr:sp macro="" textlink="">
      <xdr:nvSpPr>
        <xdr:cNvPr id="23" name="楕円 22"/>
        <xdr:cNvSpPr/>
      </xdr:nvSpPr>
      <xdr:spPr>
        <a:xfrm>
          <a:off x="5267324" y="373380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13</xdr:row>
      <xdr:rowOff>19050</xdr:rowOff>
    </xdr:from>
    <xdr:to>
      <xdr:col>7</xdr:col>
      <xdr:colOff>410774</xdr:colOff>
      <xdr:row>14</xdr:row>
      <xdr:rowOff>9525</xdr:rowOff>
    </xdr:to>
    <xdr:sp macro="" textlink="">
      <xdr:nvSpPr>
        <xdr:cNvPr id="24" name="楕円 23"/>
        <xdr:cNvSpPr/>
      </xdr:nvSpPr>
      <xdr:spPr>
        <a:xfrm>
          <a:off x="5267324" y="404812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14</xdr:row>
      <xdr:rowOff>0</xdr:rowOff>
    </xdr:from>
    <xdr:to>
      <xdr:col>7</xdr:col>
      <xdr:colOff>410774</xdr:colOff>
      <xdr:row>14</xdr:row>
      <xdr:rowOff>304800</xdr:rowOff>
    </xdr:to>
    <xdr:sp macro="" textlink="">
      <xdr:nvSpPr>
        <xdr:cNvPr id="25" name="楕円 24"/>
        <xdr:cNvSpPr/>
      </xdr:nvSpPr>
      <xdr:spPr>
        <a:xfrm>
          <a:off x="5267324" y="434340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15</xdr:row>
      <xdr:rowOff>47625</xdr:rowOff>
    </xdr:from>
    <xdr:to>
      <xdr:col>7</xdr:col>
      <xdr:colOff>410774</xdr:colOff>
      <xdr:row>16</xdr:row>
      <xdr:rowOff>38100</xdr:rowOff>
    </xdr:to>
    <xdr:sp macro="" textlink="">
      <xdr:nvSpPr>
        <xdr:cNvPr id="26" name="楕円 25"/>
        <xdr:cNvSpPr/>
      </xdr:nvSpPr>
      <xdr:spPr>
        <a:xfrm>
          <a:off x="5267324" y="470535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16</xdr:row>
      <xdr:rowOff>47625</xdr:rowOff>
    </xdr:from>
    <xdr:to>
      <xdr:col>7</xdr:col>
      <xdr:colOff>410774</xdr:colOff>
      <xdr:row>17</xdr:row>
      <xdr:rowOff>38100</xdr:rowOff>
    </xdr:to>
    <xdr:sp macro="" textlink="">
      <xdr:nvSpPr>
        <xdr:cNvPr id="27" name="楕円 26"/>
        <xdr:cNvSpPr/>
      </xdr:nvSpPr>
      <xdr:spPr>
        <a:xfrm>
          <a:off x="5267324" y="5019675"/>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17</xdr:row>
      <xdr:rowOff>28575</xdr:rowOff>
    </xdr:from>
    <xdr:to>
      <xdr:col>7</xdr:col>
      <xdr:colOff>410774</xdr:colOff>
      <xdr:row>18</xdr:row>
      <xdr:rowOff>19050</xdr:rowOff>
    </xdr:to>
    <xdr:sp macro="" textlink="">
      <xdr:nvSpPr>
        <xdr:cNvPr id="28" name="楕円 27"/>
        <xdr:cNvSpPr/>
      </xdr:nvSpPr>
      <xdr:spPr>
        <a:xfrm>
          <a:off x="5267324" y="531495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104774</xdr:colOff>
      <xdr:row>18</xdr:row>
      <xdr:rowOff>19050</xdr:rowOff>
    </xdr:from>
    <xdr:to>
      <xdr:col>7</xdr:col>
      <xdr:colOff>410774</xdr:colOff>
      <xdr:row>19</xdr:row>
      <xdr:rowOff>9525</xdr:rowOff>
    </xdr:to>
    <xdr:sp macro="" textlink="">
      <xdr:nvSpPr>
        <xdr:cNvPr id="29" name="楕円 28"/>
        <xdr:cNvSpPr/>
      </xdr:nvSpPr>
      <xdr:spPr>
        <a:xfrm>
          <a:off x="5267324" y="5619750"/>
          <a:ext cx="3060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1495425</xdr:colOff>
      <xdr:row>43</xdr:row>
      <xdr:rowOff>0</xdr:rowOff>
    </xdr:from>
    <xdr:to>
      <xdr:col>2</xdr:col>
      <xdr:colOff>76200</xdr:colOff>
      <xdr:row>43</xdr:row>
      <xdr:rowOff>28575</xdr:rowOff>
    </xdr:to>
    <xdr:sp macro="" textlink="">
      <xdr:nvSpPr>
        <xdr:cNvPr id="46024" name="Text Box 17"/>
        <xdr:cNvSpPr txBox="1">
          <a:spLocks noChangeArrowheads="1"/>
        </xdr:cNvSpPr>
      </xdr:nvSpPr>
      <xdr:spPr bwMode="auto">
        <a:xfrm>
          <a:off x="1695450" y="786765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32</xdr:row>
      <xdr:rowOff>0</xdr:rowOff>
    </xdr:from>
    <xdr:to>
      <xdr:col>4</xdr:col>
      <xdr:colOff>76200</xdr:colOff>
      <xdr:row>32</xdr:row>
      <xdr:rowOff>28575</xdr:rowOff>
    </xdr:to>
    <xdr:sp macro="" textlink="">
      <xdr:nvSpPr>
        <xdr:cNvPr id="46025" name="Text Box 17"/>
        <xdr:cNvSpPr txBox="1">
          <a:spLocks noChangeArrowheads="1"/>
        </xdr:cNvSpPr>
      </xdr:nvSpPr>
      <xdr:spPr bwMode="auto">
        <a:xfrm>
          <a:off x="4905375" y="608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31</xdr:row>
      <xdr:rowOff>0</xdr:rowOff>
    </xdr:from>
    <xdr:to>
      <xdr:col>4</xdr:col>
      <xdr:colOff>76200</xdr:colOff>
      <xdr:row>31</xdr:row>
      <xdr:rowOff>28575</xdr:rowOff>
    </xdr:to>
    <xdr:sp macro="" textlink="">
      <xdr:nvSpPr>
        <xdr:cNvPr id="46026" name="Text Box 17"/>
        <xdr:cNvSpPr txBox="1">
          <a:spLocks noChangeArrowheads="1"/>
        </xdr:cNvSpPr>
      </xdr:nvSpPr>
      <xdr:spPr bwMode="auto">
        <a:xfrm>
          <a:off x="4905375" y="592455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1590675</xdr:colOff>
      <xdr:row>42</xdr:row>
      <xdr:rowOff>0</xdr:rowOff>
    </xdr:from>
    <xdr:to>
      <xdr:col>5</xdr:col>
      <xdr:colOff>1666875</xdr:colOff>
      <xdr:row>42</xdr:row>
      <xdr:rowOff>28575</xdr:rowOff>
    </xdr:to>
    <xdr:sp macro="" textlink="">
      <xdr:nvSpPr>
        <xdr:cNvPr id="46027" name="Text Box 17"/>
        <xdr:cNvSpPr txBox="1">
          <a:spLocks noChangeArrowheads="1"/>
        </xdr:cNvSpPr>
      </xdr:nvSpPr>
      <xdr:spPr bwMode="auto">
        <a:xfrm>
          <a:off x="9305925" y="770572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27</xdr:row>
      <xdr:rowOff>0</xdr:rowOff>
    </xdr:from>
    <xdr:to>
      <xdr:col>4</xdr:col>
      <xdr:colOff>76200</xdr:colOff>
      <xdr:row>27</xdr:row>
      <xdr:rowOff>28575</xdr:rowOff>
    </xdr:to>
    <xdr:sp macro="" textlink="">
      <xdr:nvSpPr>
        <xdr:cNvPr id="46028" name="Text Box 17"/>
        <xdr:cNvSpPr txBox="1">
          <a:spLocks noChangeArrowheads="1"/>
        </xdr:cNvSpPr>
      </xdr:nvSpPr>
      <xdr:spPr bwMode="auto">
        <a:xfrm>
          <a:off x="4905375" y="52578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32</xdr:row>
      <xdr:rowOff>0</xdr:rowOff>
    </xdr:from>
    <xdr:to>
      <xdr:col>4</xdr:col>
      <xdr:colOff>76200</xdr:colOff>
      <xdr:row>32</xdr:row>
      <xdr:rowOff>28575</xdr:rowOff>
    </xdr:to>
    <xdr:sp macro="" textlink="">
      <xdr:nvSpPr>
        <xdr:cNvPr id="46029" name="Text Box 17"/>
        <xdr:cNvSpPr txBox="1">
          <a:spLocks noChangeArrowheads="1"/>
        </xdr:cNvSpPr>
      </xdr:nvSpPr>
      <xdr:spPr bwMode="auto">
        <a:xfrm>
          <a:off x="4905375" y="608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31</xdr:row>
      <xdr:rowOff>0</xdr:rowOff>
    </xdr:from>
    <xdr:to>
      <xdr:col>4</xdr:col>
      <xdr:colOff>76200</xdr:colOff>
      <xdr:row>31</xdr:row>
      <xdr:rowOff>28575</xdr:rowOff>
    </xdr:to>
    <xdr:sp macro="" textlink="">
      <xdr:nvSpPr>
        <xdr:cNvPr id="46030" name="Text Box 17"/>
        <xdr:cNvSpPr txBox="1">
          <a:spLocks noChangeArrowheads="1"/>
        </xdr:cNvSpPr>
      </xdr:nvSpPr>
      <xdr:spPr bwMode="auto">
        <a:xfrm>
          <a:off x="4905375" y="592455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30</xdr:row>
      <xdr:rowOff>0</xdr:rowOff>
    </xdr:from>
    <xdr:to>
      <xdr:col>4</xdr:col>
      <xdr:colOff>76200</xdr:colOff>
      <xdr:row>30</xdr:row>
      <xdr:rowOff>28575</xdr:rowOff>
    </xdr:to>
    <xdr:sp macro="" textlink="">
      <xdr:nvSpPr>
        <xdr:cNvPr id="46031" name="Text Box 17"/>
        <xdr:cNvSpPr txBox="1">
          <a:spLocks noChangeArrowheads="1"/>
        </xdr:cNvSpPr>
      </xdr:nvSpPr>
      <xdr:spPr bwMode="auto">
        <a:xfrm>
          <a:off x="4905375" y="576262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32</xdr:row>
      <xdr:rowOff>0</xdr:rowOff>
    </xdr:from>
    <xdr:to>
      <xdr:col>4</xdr:col>
      <xdr:colOff>76200</xdr:colOff>
      <xdr:row>32</xdr:row>
      <xdr:rowOff>28575</xdr:rowOff>
    </xdr:to>
    <xdr:sp macro="" textlink="">
      <xdr:nvSpPr>
        <xdr:cNvPr id="46032" name="Text Box 17"/>
        <xdr:cNvSpPr txBox="1">
          <a:spLocks noChangeArrowheads="1"/>
        </xdr:cNvSpPr>
      </xdr:nvSpPr>
      <xdr:spPr bwMode="auto">
        <a:xfrm>
          <a:off x="4905375" y="608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31</xdr:row>
      <xdr:rowOff>0</xdr:rowOff>
    </xdr:from>
    <xdr:to>
      <xdr:col>4</xdr:col>
      <xdr:colOff>76200</xdr:colOff>
      <xdr:row>31</xdr:row>
      <xdr:rowOff>28575</xdr:rowOff>
    </xdr:to>
    <xdr:sp macro="" textlink="">
      <xdr:nvSpPr>
        <xdr:cNvPr id="46033" name="Text Box 17"/>
        <xdr:cNvSpPr txBox="1">
          <a:spLocks noChangeArrowheads="1"/>
        </xdr:cNvSpPr>
      </xdr:nvSpPr>
      <xdr:spPr bwMode="auto">
        <a:xfrm>
          <a:off x="4905375" y="592455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35</xdr:row>
      <xdr:rowOff>0</xdr:rowOff>
    </xdr:from>
    <xdr:to>
      <xdr:col>4</xdr:col>
      <xdr:colOff>76200</xdr:colOff>
      <xdr:row>35</xdr:row>
      <xdr:rowOff>28575</xdr:rowOff>
    </xdr:to>
    <xdr:sp macro="" textlink="">
      <xdr:nvSpPr>
        <xdr:cNvPr id="46034" name="Text Box 17"/>
        <xdr:cNvSpPr txBox="1">
          <a:spLocks noChangeArrowheads="1"/>
        </xdr:cNvSpPr>
      </xdr:nvSpPr>
      <xdr:spPr bwMode="auto">
        <a:xfrm>
          <a:off x="4905375" y="657225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1495425</xdr:colOff>
      <xdr:row>28</xdr:row>
      <xdr:rowOff>0</xdr:rowOff>
    </xdr:from>
    <xdr:to>
      <xdr:col>2</xdr:col>
      <xdr:colOff>76200</xdr:colOff>
      <xdr:row>28</xdr:row>
      <xdr:rowOff>28575</xdr:rowOff>
    </xdr:to>
    <xdr:sp macro="" textlink="">
      <xdr:nvSpPr>
        <xdr:cNvPr id="46035" name="Text Box 17"/>
        <xdr:cNvSpPr txBox="1">
          <a:spLocks noChangeArrowheads="1"/>
        </xdr:cNvSpPr>
      </xdr:nvSpPr>
      <xdr:spPr bwMode="auto">
        <a:xfrm>
          <a:off x="1695450" y="542925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1495425</xdr:colOff>
      <xdr:row>45</xdr:row>
      <xdr:rowOff>0</xdr:rowOff>
    </xdr:from>
    <xdr:to>
      <xdr:col>2</xdr:col>
      <xdr:colOff>76200</xdr:colOff>
      <xdr:row>46</xdr:row>
      <xdr:rowOff>66675</xdr:rowOff>
    </xdr:to>
    <xdr:sp macro="" textlink="">
      <xdr:nvSpPr>
        <xdr:cNvPr id="46036" name="Text Box 17"/>
        <xdr:cNvSpPr txBox="1">
          <a:spLocks noChangeArrowheads="1"/>
        </xdr:cNvSpPr>
      </xdr:nvSpPr>
      <xdr:spPr bwMode="auto">
        <a:xfrm>
          <a:off x="1695450" y="8191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45</xdr:row>
      <xdr:rowOff>0</xdr:rowOff>
    </xdr:from>
    <xdr:to>
      <xdr:col>6</xdr:col>
      <xdr:colOff>0</xdr:colOff>
      <xdr:row>45</xdr:row>
      <xdr:rowOff>0</xdr:rowOff>
    </xdr:to>
    <xdr:grpSp>
      <xdr:nvGrpSpPr>
        <xdr:cNvPr id="46037" name="Group 22"/>
        <xdr:cNvGrpSpPr>
          <a:grpSpLocks/>
        </xdr:cNvGrpSpPr>
      </xdr:nvGrpSpPr>
      <xdr:grpSpPr bwMode="auto">
        <a:xfrm>
          <a:off x="11645348" y="7810500"/>
          <a:ext cx="0" cy="0"/>
          <a:chOff x="264" y="998"/>
          <a:chExt cx="99" cy="50"/>
        </a:xfrm>
      </xdr:grpSpPr>
      <xdr:sp macro="" textlink="">
        <xdr:nvSpPr>
          <xdr:cNvPr id="46057" name="Rectangle 23"/>
          <xdr:cNvSpPr>
            <a:spLocks noChangeArrowheads="1"/>
          </xdr:cNvSpPr>
        </xdr:nvSpPr>
        <xdr:spPr bwMode="auto">
          <a:xfrm>
            <a:off x="264" y="998"/>
            <a:ext cx="93" cy="49"/>
          </a:xfrm>
          <a:prstGeom prst="rect">
            <a:avLst/>
          </a:prstGeom>
          <a:solidFill>
            <a:srgbClr val="FFFFFF"/>
          </a:solidFill>
          <a:ln w="9525">
            <a:solidFill>
              <a:srgbClr val="000000"/>
            </a:solidFill>
            <a:miter lim="800000"/>
            <a:headEnd/>
            <a:tailEnd/>
          </a:ln>
        </xdr:spPr>
      </xdr:sp>
      <xdr:sp macro="" textlink="">
        <xdr:nvSpPr>
          <xdr:cNvPr id="37" name="Text Box 24"/>
          <xdr:cNvSpPr txBox="1">
            <a:spLocks noChangeArrowheads="1"/>
          </xdr:cNvSpPr>
        </xdr:nvSpPr>
        <xdr:spPr bwMode="auto">
          <a:xfrm>
            <a:off x="11649075" y="8191500"/>
            <a:ext cx="0" cy="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点</a:t>
            </a:r>
          </a:p>
        </xdr:txBody>
      </xdr:sp>
      <xdr:sp macro="" textlink="">
        <xdr:nvSpPr>
          <xdr:cNvPr id="38" name="Text Box 25"/>
          <xdr:cNvSpPr txBox="1">
            <a:spLocks noChangeArrowheads="1"/>
          </xdr:cNvSpPr>
        </xdr:nvSpPr>
        <xdr:spPr bwMode="auto">
          <a:xfrm>
            <a:off x="11649075" y="8191500"/>
            <a:ext cx="0" cy="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日常生活機能評価</a:t>
            </a:r>
          </a:p>
        </xdr:txBody>
      </xdr:sp>
    </xdr:grpSp>
    <xdr:clientData/>
  </xdr:twoCellAnchor>
  <xdr:twoCellAnchor editAs="oneCell">
    <xdr:from>
      <xdr:col>3</xdr:col>
      <xdr:colOff>1495425</xdr:colOff>
      <xdr:row>33</xdr:row>
      <xdr:rowOff>0</xdr:rowOff>
    </xdr:from>
    <xdr:to>
      <xdr:col>4</xdr:col>
      <xdr:colOff>76200</xdr:colOff>
      <xdr:row>34</xdr:row>
      <xdr:rowOff>47625</xdr:rowOff>
    </xdr:to>
    <xdr:sp macro="" textlink="">
      <xdr:nvSpPr>
        <xdr:cNvPr id="46038" name="Text Box 17"/>
        <xdr:cNvSpPr txBox="1">
          <a:spLocks noChangeArrowheads="1"/>
        </xdr:cNvSpPr>
      </xdr:nvSpPr>
      <xdr:spPr bwMode="auto">
        <a:xfrm>
          <a:off x="4905375" y="6248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32</xdr:row>
      <xdr:rowOff>0</xdr:rowOff>
    </xdr:from>
    <xdr:to>
      <xdr:col>4</xdr:col>
      <xdr:colOff>76200</xdr:colOff>
      <xdr:row>33</xdr:row>
      <xdr:rowOff>47625</xdr:rowOff>
    </xdr:to>
    <xdr:sp macro="" textlink="">
      <xdr:nvSpPr>
        <xdr:cNvPr id="46039" name="Text Box 17"/>
        <xdr:cNvSpPr txBox="1">
          <a:spLocks noChangeArrowheads="1"/>
        </xdr:cNvSpPr>
      </xdr:nvSpPr>
      <xdr:spPr bwMode="auto">
        <a:xfrm>
          <a:off x="4905375" y="6086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1590675</xdr:colOff>
      <xdr:row>44</xdr:row>
      <xdr:rowOff>0</xdr:rowOff>
    </xdr:from>
    <xdr:to>
      <xdr:col>5</xdr:col>
      <xdr:colOff>1666875</xdr:colOff>
      <xdr:row>45</xdr:row>
      <xdr:rowOff>47625</xdr:rowOff>
    </xdr:to>
    <xdr:sp macro="" textlink="">
      <xdr:nvSpPr>
        <xdr:cNvPr id="46040" name="Text Box 17"/>
        <xdr:cNvSpPr txBox="1">
          <a:spLocks noChangeArrowheads="1"/>
        </xdr:cNvSpPr>
      </xdr:nvSpPr>
      <xdr:spPr bwMode="auto">
        <a:xfrm>
          <a:off x="9305925" y="802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33</xdr:row>
      <xdr:rowOff>0</xdr:rowOff>
    </xdr:from>
    <xdr:to>
      <xdr:col>4</xdr:col>
      <xdr:colOff>76200</xdr:colOff>
      <xdr:row>34</xdr:row>
      <xdr:rowOff>47625</xdr:rowOff>
    </xdr:to>
    <xdr:sp macro="" textlink="">
      <xdr:nvSpPr>
        <xdr:cNvPr id="46041" name="Text Box 17"/>
        <xdr:cNvSpPr txBox="1">
          <a:spLocks noChangeArrowheads="1"/>
        </xdr:cNvSpPr>
      </xdr:nvSpPr>
      <xdr:spPr bwMode="auto">
        <a:xfrm>
          <a:off x="4905375" y="6248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32</xdr:row>
      <xdr:rowOff>0</xdr:rowOff>
    </xdr:from>
    <xdr:to>
      <xdr:col>4</xdr:col>
      <xdr:colOff>76200</xdr:colOff>
      <xdr:row>33</xdr:row>
      <xdr:rowOff>47625</xdr:rowOff>
    </xdr:to>
    <xdr:sp macro="" textlink="">
      <xdr:nvSpPr>
        <xdr:cNvPr id="46042" name="Text Box 17"/>
        <xdr:cNvSpPr txBox="1">
          <a:spLocks noChangeArrowheads="1"/>
        </xdr:cNvSpPr>
      </xdr:nvSpPr>
      <xdr:spPr bwMode="auto">
        <a:xfrm>
          <a:off x="4905375" y="6086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31</xdr:row>
      <xdr:rowOff>0</xdr:rowOff>
    </xdr:from>
    <xdr:to>
      <xdr:col>4</xdr:col>
      <xdr:colOff>76200</xdr:colOff>
      <xdr:row>32</xdr:row>
      <xdr:rowOff>47625</xdr:rowOff>
    </xdr:to>
    <xdr:sp macro="" textlink="">
      <xdr:nvSpPr>
        <xdr:cNvPr id="46043" name="Text Box 17"/>
        <xdr:cNvSpPr txBox="1">
          <a:spLocks noChangeArrowheads="1"/>
        </xdr:cNvSpPr>
      </xdr:nvSpPr>
      <xdr:spPr bwMode="auto">
        <a:xfrm>
          <a:off x="4905375" y="59245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33</xdr:row>
      <xdr:rowOff>0</xdr:rowOff>
    </xdr:from>
    <xdr:to>
      <xdr:col>4</xdr:col>
      <xdr:colOff>76200</xdr:colOff>
      <xdr:row>34</xdr:row>
      <xdr:rowOff>47625</xdr:rowOff>
    </xdr:to>
    <xdr:sp macro="" textlink="">
      <xdr:nvSpPr>
        <xdr:cNvPr id="46044" name="Text Box 17"/>
        <xdr:cNvSpPr txBox="1">
          <a:spLocks noChangeArrowheads="1"/>
        </xdr:cNvSpPr>
      </xdr:nvSpPr>
      <xdr:spPr bwMode="auto">
        <a:xfrm>
          <a:off x="4905375" y="6248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32</xdr:row>
      <xdr:rowOff>0</xdr:rowOff>
    </xdr:from>
    <xdr:to>
      <xdr:col>4</xdr:col>
      <xdr:colOff>76200</xdr:colOff>
      <xdr:row>33</xdr:row>
      <xdr:rowOff>47625</xdr:rowOff>
    </xdr:to>
    <xdr:sp macro="" textlink="">
      <xdr:nvSpPr>
        <xdr:cNvPr id="46045" name="Text Box 17"/>
        <xdr:cNvSpPr txBox="1">
          <a:spLocks noChangeArrowheads="1"/>
        </xdr:cNvSpPr>
      </xdr:nvSpPr>
      <xdr:spPr bwMode="auto">
        <a:xfrm>
          <a:off x="4905375" y="6086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36</xdr:row>
      <xdr:rowOff>0</xdr:rowOff>
    </xdr:from>
    <xdr:to>
      <xdr:col>4</xdr:col>
      <xdr:colOff>76200</xdr:colOff>
      <xdr:row>37</xdr:row>
      <xdr:rowOff>47624</xdr:rowOff>
    </xdr:to>
    <xdr:sp macro="" textlink="">
      <xdr:nvSpPr>
        <xdr:cNvPr id="46046" name="Text Box 17"/>
        <xdr:cNvSpPr txBox="1">
          <a:spLocks noChangeArrowheads="1"/>
        </xdr:cNvSpPr>
      </xdr:nvSpPr>
      <xdr:spPr bwMode="auto">
        <a:xfrm>
          <a:off x="4905375" y="67341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1495425</xdr:colOff>
      <xdr:row>28</xdr:row>
      <xdr:rowOff>0</xdr:rowOff>
    </xdr:from>
    <xdr:to>
      <xdr:col>2</xdr:col>
      <xdr:colOff>76200</xdr:colOff>
      <xdr:row>29</xdr:row>
      <xdr:rowOff>47625</xdr:rowOff>
    </xdr:to>
    <xdr:sp macro="" textlink="">
      <xdr:nvSpPr>
        <xdr:cNvPr id="46047" name="Text Box 17"/>
        <xdr:cNvSpPr txBox="1">
          <a:spLocks noChangeArrowheads="1"/>
        </xdr:cNvSpPr>
      </xdr:nvSpPr>
      <xdr:spPr bwMode="auto">
        <a:xfrm>
          <a:off x="1695450" y="54292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3175</xdr:colOff>
      <xdr:row>0</xdr:row>
      <xdr:rowOff>180975</xdr:rowOff>
    </xdr:from>
    <xdr:to>
      <xdr:col>5</xdr:col>
      <xdr:colOff>1377508</xdr:colOff>
      <xdr:row>2</xdr:row>
      <xdr:rowOff>10832</xdr:rowOff>
    </xdr:to>
    <xdr:sp macro="" textlink="">
      <xdr:nvSpPr>
        <xdr:cNvPr id="30248" name="テキスト ボックス 44"/>
        <xdr:cNvSpPr txBox="1">
          <a:spLocks noChangeArrowheads="1"/>
        </xdr:cNvSpPr>
      </xdr:nvSpPr>
      <xdr:spPr bwMode="auto">
        <a:xfrm>
          <a:off x="7715250" y="180975"/>
          <a:ext cx="1371600" cy="276225"/>
        </a:xfrm>
        <a:prstGeom prst="rect">
          <a:avLst/>
        </a:prstGeom>
        <a:noFill/>
        <a:ln>
          <a:noFill/>
        </a:ln>
        <a:extLst/>
      </xdr:spPr>
      <xdr:txBody>
        <a:bodyPr vertOverflow="clip" wrap="square" lIns="91440" tIns="45720" rIns="91440" bIns="45720" anchor="t"/>
        <a:lstStyle/>
        <a:p>
          <a:pPr algn="l" rtl="0">
            <a:defRPr sz="1000"/>
          </a:pPr>
          <a:r>
            <a:rPr lang="ja-JP" altLang="en-US" sz="1100" b="1" i="0" u="none" strike="noStrike" baseline="0">
              <a:solidFill>
                <a:srgbClr val="000000"/>
              </a:solidFill>
              <a:latin typeface="ＭＳ Ｐゴシック"/>
              <a:ea typeface="ＭＳ Ｐゴシック"/>
            </a:rPr>
            <a:t>生年月日：</a:t>
          </a:r>
          <a:r>
            <a:rPr lang="ja-JP" altLang="en-US" sz="1100" b="0" i="0" u="none" strike="noStrike" baseline="0">
              <a:solidFill>
                <a:srgbClr val="000000"/>
              </a:solidFill>
              <a:latin typeface="ＭＳ Ｐゴシック"/>
              <a:ea typeface="ＭＳ Ｐゴシック"/>
            </a:rPr>
            <a:t>（西暦）</a:t>
          </a:r>
        </a:p>
      </xdr:txBody>
    </xdr:sp>
    <xdr:clientData/>
  </xdr:twoCellAnchor>
  <xdr:twoCellAnchor>
    <xdr:from>
      <xdr:col>2</xdr:col>
      <xdr:colOff>2166620</xdr:colOff>
      <xdr:row>0</xdr:row>
      <xdr:rowOff>180975</xdr:rowOff>
    </xdr:from>
    <xdr:to>
      <xdr:col>3</xdr:col>
      <xdr:colOff>90721</xdr:colOff>
      <xdr:row>2</xdr:row>
      <xdr:rowOff>55245</xdr:rowOff>
    </xdr:to>
    <xdr:sp macro="" textlink="">
      <xdr:nvSpPr>
        <xdr:cNvPr id="30249" name="テキスト ボックス 45"/>
        <xdr:cNvSpPr txBox="1">
          <a:spLocks noChangeArrowheads="1"/>
        </xdr:cNvSpPr>
      </xdr:nvSpPr>
      <xdr:spPr bwMode="auto">
        <a:xfrm>
          <a:off x="3857625" y="180975"/>
          <a:ext cx="419100" cy="314325"/>
        </a:xfrm>
        <a:prstGeom prst="rect">
          <a:avLst/>
        </a:prstGeom>
        <a:noFill/>
        <a:ln>
          <a:noFill/>
        </a:ln>
        <a:extLst/>
      </xdr:spPr>
      <xdr:txBody>
        <a:bodyPr vertOverflow="clip" wrap="square" lIns="91440" tIns="45720" rIns="91440" bIns="45720" anchor="t"/>
        <a:lstStyle/>
        <a:p>
          <a:pPr algn="ctr" rtl="0">
            <a:defRPr sz="1000"/>
          </a:pPr>
          <a:r>
            <a:rPr lang="ja-JP" altLang="en-US" sz="1400" b="0" i="0" u="none" strike="noStrike" baseline="0">
              <a:solidFill>
                <a:srgbClr val="000000"/>
              </a:solidFill>
              <a:latin typeface="Calibri"/>
              <a:cs typeface="Calibri"/>
            </a:rPr>
            <a:t>様</a:t>
          </a:r>
        </a:p>
      </xdr:txBody>
    </xdr:sp>
    <xdr:clientData/>
  </xdr:twoCellAnchor>
  <xdr:twoCellAnchor>
    <xdr:from>
      <xdr:col>0</xdr:col>
      <xdr:colOff>306705</xdr:colOff>
      <xdr:row>34</xdr:row>
      <xdr:rowOff>26670</xdr:rowOff>
    </xdr:from>
    <xdr:to>
      <xdr:col>0</xdr:col>
      <xdr:colOff>539133</xdr:colOff>
      <xdr:row>34</xdr:row>
      <xdr:rowOff>26670</xdr:rowOff>
    </xdr:to>
    <xdr:sp macro="" textlink="">
      <xdr:nvSpPr>
        <xdr:cNvPr id="9886" name="Rectangle 1694"/>
        <xdr:cNvSpPr>
          <a:spLocks noChangeArrowheads="1"/>
        </xdr:cNvSpPr>
      </xdr:nvSpPr>
      <xdr:spPr bwMode="auto">
        <a:xfrm>
          <a:off x="38100" y="2571750"/>
          <a:ext cx="238125" cy="200025"/>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FF0000"/>
              </a:solidFill>
              <a:latin typeface="ＭＳ Ｐゴシック"/>
              <a:ea typeface="ＭＳ Ｐゴシック"/>
            </a:rPr>
            <a:t>Ｎｓ</a:t>
          </a:r>
        </a:p>
      </xdr:txBody>
    </xdr:sp>
    <xdr:clientData/>
  </xdr:twoCellAnchor>
  <xdr:twoCellAnchor>
    <xdr:from>
      <xdr:col>0</xdr:col>
      <xdr:colOff>309880</xdr:colOff>
      <xdr:row>40</xdr:row>
      <xdr:rowOff>10795</xdr:rowOff>
    </xdr:from>
    <xdr:to>
      <xdr:col>0</xdr:col>
      <xdr:colOff>537815</xdr:colOff>
      <xdr:row>40</xdr:row>
      <xdr:rowOff>10795</xdr:rowOff>
    </xdr:to>
    <xdr:sp macro="" textlink="">
      <xdr:nvSpPr>
        <xdr:cNvPr id="2" name="Rectangle 1694"/>
        <xdr:cNvSpPr>
          <a:spLocks noChangeArrowheads="1"/>
        </xdr:cNvSpPr>
      </xdr:nvSpPr>
      <xdr:spPr bwMode="auto">
        <a:xfrm>
          <a:off x="38100" y="2571750"/>
          <a:ext cx="238125" cy="200025"/>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FF0000"/>
              </a:solidFill>
              <a:latin typeface="ＭＳ Ｐゴシック"/>
              <a:ea typeface="ＭＳ Ｐゴシック"/>
            </a:rPr>
            <a:t>Ｎｓ</a:t>
          </a:r>
        </a:p>
      </xdr:txBody>
    </xdr:sp>
    <xdr:clientData/>
  </xdr:twoCellAnchor>
  <xdr:twoCellAnchor>
    <xdr:from>
      <xdr:col>0</xdr:col>
      <xdr:colOff>79375</xdr:colOff>
      <xdr:row>42</xdr:row>
      <xdr:rowOff>38100</xdr:rowOff>
    </xdr:from>
    <xdr:to>
      <xdr:col>0</xdr:col>
      <xdr:colOff>310802</xdr:colOff>
      <xdr:row>42</xdr:row>
      <xdr:rowOff>38100</xdr:rowOff>
    </xdr:to>
    <xdr:sp macro="" textlink="">
      <xdr:nvSpPr>
        <xdr:cNvPr id="4" name="Rectangle 1694"/>
        <xdr:cNvSpPr>
          <a:spLocks noChangeArrowheads="1"/>
        </xdr:cNvSpPr>
      </xdr:nvSpPr>
      <xdr:spPr bwMode="auto">
        <a:xfrm>
          <a:off x="38100" y="2571750"/>
          <a:ext cx="238125" cy="200025"/>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FF0000"/>
              </a:solidFill>
              <a:latin typeface="ＭＳ Ｐゴシック"/>
              <a:ea typeface="ＭＳ Ｐゴシック"/>
            </a:rPr>
            <a:t>Ｎｓ</a:t>
          </a:r>
        </a:p>
      </xdr:txBody>
    </xdr:sp>
    <xdr:clientData/>
  </xdr:twoCellAnchor>
  <xdr:twoCellAnchor>
    <xdr:from>
      <xdr:col>0</xdr:col>
      <xdr:colOff>333375</xdr:colOff>
      <xdr:row>9</xdr:row>
      <xdr:rowOff>25400</xdr:rowOff>
    </xdr:from>
    <xdr:to>
      <xdr:col>0</xdr:col>
      <xdr:colOff>541186</xdr:colOff>
      <xdr:row>10</xdr:row>
      <xdr:rowOff>95588</xdr:rowOff>
    </xdr:to>
    <xdr:sp macro="" textlink="">
      <xdr:nvSpPr>
        <xdr:cNvPr id="30257" name="Rectangle 1631"/>
        <xdr:cNvSpPr>
          <a:spLocks noChangeArrowheads="1"/>
        </xdr:cNvSpPr>
      </xdr:nvSpPr>
      <xdr:spPr bwMode="auto">
        <a:xfrm>
          <a:off x="323850" y="1704975"/>
          <a:ext cx="238125" cy="228600"/>
        </a:xfrm>
        <a:prstGeom prst="rect">
          <a:avLst/>
        </a:prstGeom>
        <a:solidFill>
          <a:srgbClr val="D8D0C8"/>
        </a:solidFill>
        <a:ln w="9525">
          <a:solidFill>
            <a:srgbClr val="FF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FF0000"/>
              </a:solidFill>
              <a:latin typeface="ＭＳ Ｐゴシック"/>
              <a:ea typeface="ＭＳ Ｐゴシック"/>
            </a:rPr>
            <a:t>Ｄｒ</a:t>
          </a:r>
        </a:p>
      </xdr:txBody>
    </xdr:sp>
    <xdr:clientData/>
  </xdr:twoCellAnchor>
  <xdr:twoCellAnchor>
    <xdr:from>
      <xdr:col>0</xdr:col>
      <xdr:colOff>333375</xdr:colOff>
      <xdr:row>20</xdr:row>
      <xdr:rowOff>12700</xdr:rowOff>
    </xdr:from>
    <xdr:to>
      <xdr:col>0</xdr:col>
      <xdr:colOff>541186</xdr:colOff>
      <xdr:row>21</xdr:row>
      <xdr:rowOff>72716</xdr:rowOff>
    </xdr:to>
    <xdr:sp macro="" textlink="">
      <xdr:nvSpPr>
        <xdr:cNvPr id="30258" name="Rectangle 1631"/>
        <xdr:cNvSpPr>
          <a:spLocks noChangeArrowheads="1"/>
        </xdr:cNvSpPr>
      </xdr:nvSpPr>
      <xdr:spPr bwMode="auto">
        <a:xfrm>
          <a:off x="323850" y="3552825"/>
          <a:ext cx="238125" cy="228600"/>
        </a:xfrm>
        <a:prstGeom prst="rect">
          <a:avLst/>
        </a:prstGeom>
        <a:solidFill>
          <a:srgbClr val="D8D0C8"/>
        </a:solidFill>
        <a:ln w="9525">
          <a:solidFill>
            <a:srgbClr val="FF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FF0000"/>
              </a:solidFill>
              <a:latin typeface="ＭＳ Ｐゴシック"/>
              <a:ea typeface="ＭＳ Ｐゴシック"/>
            </a:rPr>
            <a:t>Ｄｒ</a:t>
          </a:r>
        </a:p>
      </xdr:txBody>
    </xdr:sp>
    <xdr:clientData/>
  </xdr:twoCellAnchor>
  <xdr:twoCellAnchor>
    <xdr:from>
      <xdr:col>0</xdr:col>
      <xdr:colOff>333375</xdr:colOff>
      <xdr:row>9</xdr:row>
      <xdr:rowOff>25400</xdr:rowOff>
    </xdr:from>
    <xdr:to>
      <xdr:col>0</xdr:col>
      <xdr:colOff>541186</xdr:colOff>
      <xdr:row>10</xdr:row>
      <xdr:rowOff>95588</xdr:rowOff>
    </xdr:to>
    <xdr:sp macro="" textlink="">
      <xdr:nvSpPr>
        <xdr:cNvPr id="30312" name="Rectangle 1631"/>
        <xdr:cNvSpPr>
          <a:spLocks noChangeArrowheads="1"/>
        </xdr:cNvSpPr>
      </xdr:nvSpPr>
      <xdr:spPr bwMode="auto">
        <a:xfrm>
          <a:off x="323850" y="1704975"/>
          <a:ext cx="238125" cy="228600"/>
        </a:xfrm>
        <a:prstGeom prst="rect">
          <a:avLst/>
        </a:prstGeom>
        <a:solidFill>
          <a:srgbClr val="D8D0C8"/>
        </a:solidFill>
        <a:ln w="9525">
          <a:solidFill>
            <a:srgbClr val="FF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FF0000"/>
              </a:solidFill>
              <a:latin typeface="ＭＳ Ｐゴシック"/>
              <a:ea typeface="ＭＳ Ｐゴシック"/>
            </a:rPr>
            <a:t>Ｄｒ</a:t>
          </a:r>
        </a:p>
      </xdr:txBody>
    </xdr:sp>
    <xdr:clientData/>
  </xdr:twoCellAnchor>
  <xdr:twoCellAnchor>
    <xdr:from>
      <xdr:col>0</xdr:col>
      <xdr:colOff>333375</xdr:colOff>
      <xdr:row>9</xdr:row>
      <xdr:rowOff>25400</xdr:rowOff>
    </xdr:from>
    <xdr:to>
      <xdr:col>0</xdr:col>
      <xdr:colOff>541186</xdr:colOff>
      <xdr:row>10</xdr:row>
      <xdr:rowOff>95588</xdr:rowOff>
    </xdr:to>
    <xdr:sp macro="" textlink="">
      <xdr:nvSpPr>
        <xdr:cNvPr id="30313" name="Rectangle 1631"/>
        <xdr:cNvSpPr>
          <a:spLocks noChangeArrowheads="1"/>
        </xdr:cNvSpPr>
      </xdr:nvSpPr>
      <xdr:spPr bwMode="auto">
        <a:xfrm>
          <a:off x="323850" y="1704975"/>
          <a:ext cx="238125" cy="228600"/>
        </a:xfrm>
        <a:prstGeom prst="rect">
          <a:avLst/>
        </a:prstGeom>
        <a:solidFill>
          <a:srgbClr val="D8D0C8"/>
        </a:solidFill>
        <a:ln w="9525">
          <a:solidFill>
            <a:srgbClr val="FF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FF0000"/>
              </a:solidFill>
              <a:latin typeface="ＭＳ Ｐゴシック"/>
              <a:ea typeface="ＭＳ Ｐゴシック"/>
            </a:rPr>
            <a:t>Ｄｒ</a:t>
          </a:r>
        </a:p>
      </xdr:txBody>
    </xdr:sp>
    <xdr:clientData/>
  </xdr:twoCellAnchor>
  <mc:AlternateContent xmlns:mc="http://schemas.openxmlformats.org/markup-compatibility/2006">
    <mc:Choice xmlns:a14="http://schemas.microsoft.com/office/drawing/2010/main" Requires="a14">
      <xdr:twoCellAnchor editAs="oneCell">
        <xdr:from>
          <xdr:col>2</xdr:col>
          <xdr:colOff>942975</xdr:colOff>
          <xdr:row>25</xdr:row>
          <xdr:rowOff>161925</xdr:rowOff>
        </xdr:from>
        <xdr:to>
          <xdr:col>2</xdr:col>
          <xdr:colOff>2085975</xdr:colOff>
          <xdr:row>27</xdr:row>
          <xdr:rowOff>28575</xdr:rowOff>
        </xdr:to>
        <xdr:sp macro="" textlink="">
          <xdr:nvSpPr>
            <xdr:cNvPr id="30259" name="Check Box 563" hidden="1">
              <a:extLst>
                <a:ext uri="{63B3BB69-23CF-44E3-9099-C40C66FF867C}">
                  <a14:compatExt spid="_x0000_s3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リスクファクター評価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152400</xdr:rowOff>
        </xdr:from>
        <xdr:to>
          <xdr:col>2</xdr:col>
          <xdr:colOff>952500</xdr:colOff>
          <xdr:row>27</xdr:row>
          <xdr:rowOff>9525</xdr:rowOff>
        </xdr:to>
        <xdr:sp macro="" textlink="">
          <xdr:nvSpPr>
            <xdr:cNvPr id="30260" name="Check Box 564" hidden="1">
              <a:extLst>
                <a:ext uri="{63B3BB69-23CF-44E3-9099-C40C66FF867C}">
                  <a14:compatExt spid="_x0000_s3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スキンケア・PEG・STOMA管理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152400</xdr:rowOff>
        </xdr:from>
        <xdr:to>
          <xdr:col>2</xdr:col>
          <xdr:colOff>466725</xdr:colOff>
          <xdr:row>26</xdr:row>
          <xdr:rowOff>9525</xdr:rowOff>
        </xdr:to>
        <xdr:sp macro="" textlink="">
          <xdr:nvSpPr>
            <xdr:cNvPr id="30261" name="Check Box 565" hidden="1">
              <a:extLst>
                <a:ext uri="{63B3BB69-23CF-44E3-9099-C40C66FF867C}">
                  <a14:compatExt spid="_x0000_s3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下肢静脈血栓予防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0</xdr:rowOff>
        </xdr:from>
        <xdr:to>
          <xdr:col>2</xdr:col>
          <xdr:colOff>2171700</xdr:colOff>
          <xdr:row>25</xdr:row>
          <xdr:rowOff>38100</xdr:rowOff>
        </xdr:to>
        <xdr:sp macro="" textlink="">
          <xdr:nvSpPr>
            <xdr:cNvPr id="30262" name="Check Box 566" hidden="1">
              <a:extLst>
                <a:ext uri="{63B3BB69-23CF-44E3-9099-C40C66FF867C}">
                  <a14:compatExt spid="_x0000_s3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合併症予防（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123825</xdr:colOff>
          <xdr:row>28</xdr:row>
          <xdr:rowOff>38100</xdr:rowOff>
        </xdr:to>
        <xdr:sp macro="" textlink="">
          <xdr:nvSpPr>
            <xdr:cNvPr id="30264" name="Check Box 568" hidden="1">
              <a:extLst>
                <a:ext uri="{63B3BB69-23CF-44E3-9099-C40C66FF867C}">
                  <a14:compatExt spid="_x0000_s3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転倒転落予防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24</xdr:row>
          <xdr:rowOff>142875</xdr:rowOff>
        </xdr:from>
        <xdr:to>
          <xdr:col>2</xdr:col>
          <xdr:colOff>1962150</xdr:colOff>
          <xdr:row>26</xdr:row>
          <xdr:rowOff>9525</xdr:rowOff>
        </xdr:to>
        <xdr:sp macro="" textlink="">
          <xdr:nvSpPr>
            <xdr:cNvPr id="30265" name="Check Box 569" hidden="1">
              <a:extLst>
                <a:ext uri="{63B3BB69-23CF-44E3-9099-C40C66FF867C}">
                  <a14:compatExt spid="_x0000_s3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フィルター挿入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30</xdr:row>
          <xdr:rowOff>142875</xdr:rowOff>
        </xdr:from>
        <xdr:to>
          <xdr:col>4</xdr:col>
          <xdr:colOff>2428875</xdr:colOff>
          <xdr:row>32</xdr:row>
          <xdr:rowOff>28575</xdr:rowOff>
        </xdr:to>
        <xdr:sp macro="" textlink="">
          <xdr:nvSpPr>
            <xdr:cNvPr id="30266" name="Check Box 570" hidden="1">
              <a:extLst>
                <a:ext uri="{63B3BB69-23CF-44E3-9099-C40C66FF867C}">
                  <a14:compatExt spid="_x0000_s3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尿管管理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161925</xdr:rowOff>
        </xdr:from>
        <xdr:to>
          <xdr:col>2</xdr:col>
          <xdr:colOff>1133475</xdr:colOff>
          <xdr:row>29</xdr:row>
          <xdr:rowOff>28575</xdr:rowOff>
        </xdr:to>
        <xdr:sp macro="" textlink="">
          <xdr:nvSpPr>
            <xdr:cNvPr id="30267" name="Check Box 571" hidden="1">
              <a:extLst>
                <a:ext uri="{63B3BB69-23CF-44E3-9099-C40C66FF867C}">
                  <a14:compatExt spid="_x0000_s3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2047875</xdr:colOff>
          <xdr:row>25</xdr:row>
          <xdr:rowOff>142875</xdr:rowOff>
        </xdr:from>
        <xdr:to>
          <xdr:col>3</xdr:col>
          <xdr:colOff>390525</xdr:colOff>
          <xdr:row>27</xdr:row>
          <xdr:rowOff>9525</xdr:rowOff>
        </xdr:to>
        <xdr:sp macro="" textlink="">
          <xdr:nvSpPr>
            <xdr:cNvPr id="30268" name="Check Box 572" hidden="1">
              <a:extLst>
                <a:ext uri="{63B3BB69-23CF-44E3-9099-C40C66FF867C}">
                  <a14:compatExt spid="_x0000_s3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24</xdr:row>
          <xdr:rowOff>161925</xdr:rowOff>
        </xdr:from>
        <xdr:to>
          <xdr:col>5</xdr:col>
          <xdr:colOff>371475</xdr:colOff>
          <xdr:row>26</xdr:row>
          <xdr:rowOff>28575</xdr:rowOff>
        </xdr:to>
        <xdr:sp macro="" textlink="">
          <xdr:nvSpPr>
            <xdr:cNvPr id="30270" name="Check Box 574" hidden="1">
              <a:extLst>
                <a:ext uri="{63B3BB69-23CF-44E3-9099-C40C66FF867C}">
                  <a14:compatExt spid="_x0000_s3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2047875</xdr:colOff>
          <xdr:row>24</xdr:row>
          <xdr:rowOff>152400</xdr:rowOff>
        </xdr:from>
        <xdr:to>
          <xdr:col>4</xdr:col>
          <xdr:colOff>38100</xdr:colOff>
          <xdr:row>26</xdr:row>
          <xdr:rowOff>9525</xdr:rowOff>
        </xdr:to>
        <xdr:sp macro="" textlink="">
          <xdr:nvSpPr>
            <xdr:cNvPr id="30271" name="Check Box 575" hidden="1">
              <a:extLst>
                <a:ext uri="{63B3BB69-23CF-44E3-9099-C40C66FF867C}">
                  <a14:compatExt spid="_x0000_s3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弾性ストッキング着用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1162050</xdr:colOff>
          <xdr:row>31</xdr:row>
          <xdr:rowOff>142875</xdr:rowOff>
        </xdr:from>
        <xdr:to>
          <xdr:col>4</xdr:col>
          <xdr:colOff>2114550</xdr:colOff>
          <xdr:row>33</xdr:row>
          <xdr:rowOff>28575</xdr:rowOff>
        </xdr:to>
        <xdr:sp macro="" textlink="">
          <xdr:nvSpPr>
            <xdr:cNvPr id="30272" name="Check Box 576" hidden="1">
              <a:extLst>
                <a:ext uri="{63B3BB69-23CF-44E3-9099-C40C66FF867C}">
                  <a14:compatExt spid="_x0000_s3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家族への訓練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142875</xdr:rowOff>
        </xdr:from>
        <xdr:to>
          <xdr:col>4</xdr:col>
          <xdr:colOff>1676400</xdr:colOff>
          <xdr:row>35</xdr:row>
          <xdr:rowOff>28575</xdr:rowOff>
        </xdr:to>
        <xdr:sp macro="" textlink="">
          <xdr:nvSpPr>
            <xdr:cNvPr id="30273" name="Check Box 577" hidden="1">
              <a:extLst>
                <a:ext uri="{63B3BB69-23CF-44E3-9099-C40C66FF867C}">
                  <a14:compatExt spid="_x0000_s3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高次脳機能障害（失語症など）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28</xdr:row>
          <xdr:rowOff>152400</xdr:rowOff>
        </xdr:from>
        <xdr:to>
          <xdr:col>4</xdr:col>
          <xdr:colOff>781050</xdr:colOff>
          <xdr:row>30</xdr:row>
          <xdr:rowOff>28575</xdr:rowOff>
        </xdr:to>
        <xdr:sp macro="" textlink="">
          <xdr:nvSpPr>
            <xdr:cNvPr id="30274" name="Check Box 578" hidden="1">
              <a:extLst>
                <a:ext uri="{63B3BB69-23CF-44E3-9099-C40C66FF867C}">
                  <a14:compatExt spid="_x0000_s3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ＰＴ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142875</xdr:rowOff>
        </xdr:from>
        <xdr:to>
          <xdr:col>4</xdr:col>
          <xdr:colOff>581025</xdr:colOff>
          <xdr:row>31</xdr:row>
          <xdr:rowOff>28575</xdr:rowOff>
        </xdr:to>
        <xdr:sp macro="" textlink="">
          <xdr:nvSpPr>
            <xdr:cNvPr id="30275" name="Check Box 579" hidden="1">
              <a:extLst>
                <a:ext uri="{63B3BB69-23CF-44E3-9099-C40C66FF867C}">
                  <a14:compatExt spid="_x0000_s3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嚥下評価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1209675</xdr:colOff>
          <xdr:row>28</xdr:row>
          <xdr:rowOff>152400</xdr:rowOff>
        </xdr:from>
        <xdr:to>
          <xdr:col>4</xdr:col>
          <xdr:colOff>1752600</xdr:colOff>
          <xdr:row>30</xdr:row>
          <xdr:rowOff>28575</xdr:rowOff>
        </xdr:to>
        <xdr:sp macro="" textlink="">
          <xdr:nvSpPr>
            <xdr:cNvPr id="30276" name="Check Box 580" hidden="1">
              <a:extLst>
                <a:ext uri="{63B3BB69-23CF-44E3-9099-C40C66FF867C}">
                  <a14:compatExt spid="_x0000_s3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ＳＴ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733425</xdr:colOff>
          <xdr:row>28</xdr:row>
          <xdr:rowOff>152400</xdr:rowOff>
        </xdr:from>
        <xdr:to>
          <xdr:col>4</xdr:col>
          <xdr:colOff>1323975</xdr:colOff>
          <xdr:row>30</xdr:row>
          <xdr:rowOff>28575</xdr:rowOff>
        </xdr:to>
        <xdr:sp macro="" textlink="">
          <xdr:nvSpPr>
            <xdr:cNvPr id="30277" name="Check Box 581" hidden="1">
              <a:extLst>
                <a:ext uri="{63B3BB69-23CF-44E3-9099-C40C66FF867C}">
                  <a14:compatExt spid="_x0000_s3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ＯＴ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29</xdr:row>
          <xdr:rowOff>142875</xdr:rowOff>
        </xdr:from>
        <xdr:to>
          <xdr:col>4</xdr:col>
          <xdr:colOff>1533525</xdr:colOff>
          <xdr:row>31</xdr:row>
          <xdr:rowOff>28575</xdr:rowOff>
        </xdr:to>
        <xdr:sp macro="" textlink="">
          <xdr:nvSpPr>
            <xdr:cNvPr id="30278" name="Check Box 582" hidden="1">
              <a:extLst>
                <a:ext uri="{63B3BB69-23CF-44E3-9099-C40C66FF867C}">
                  <a14:compatExt spid="_x0000_s3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嚥下訓練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142875</xdr:rowOff>
        </xdr:from>
        <xdr:to>
          <xdr:col>4</xdr:col>
          <xdr:colOff>762000</xdr:colOff>
          <xdr:row>32</xdr:row>
          <xdr:rowOff>28575</xdr:rowOff>
        </xdr:to>
        <xdr:sp macro="" textlink="">
          <xdr:nvSpPr>
            <xdr:cNvPr id="30279" name="Check Box 583" hidden="1">
              <a:extLst>
                <a:ext uri="{63B3BB69-23CF-44E3-9099-C40C66FF867C}">
                  <a14:compatExt spid="_x0000_s3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排泄訓練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30</xdr:row>
          <xdr:rowOff>142875</xdr:rowOff>
        </xdr:from>
        <xdr:to>
          <xdr:col>4</xdr:col>
          <xdr:colOff>1457325</xdr:colOff>
          <xdr:row>32</xdr:row>
          <xdr:rowOff>38100</xdr:rowOff>
        </xdr:to>
        <xdr:sp macro="" textlink="">
          <xdr:nvSpPr>
            <xdr:cNvPr id="30280" name="Check Box 584" hidden="1">
              <a:extLst>
                <a:ext uri="{63B3BB69-23CF-44E3-9099-C40C66FF867C}">
                  <a14:compatExt spid="_x0000_s3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導尿管理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142875</xdr:rowOff>
        </xdr:from>
        <xdr:to>
          <xdr:col>4</xdr:col>
          <xdr:colOff>762000</xdr:colOff>
          <xdr:row>33</xdr:row>
          <xdr:rowOff>28575</xdr:rowOff>
        </xdr:to>
        <xdr:sp macro="" textlink="">
          <xdr:nvSpPr>
            <xdr:cNvPr id="30281" name="Check Box 585" hidden="1">
              <a:extLst>
                <a:ext uri="{63B3BB69-23CF-44E3-9099-C40C66FF867C}">
                  <a14:compatExt spid="_x0000_s3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本人への訓練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32</xdr:row>
          <xdr:rowOff>142875</xdr:rowOff>
        </xdr:from>
        <xdr:to>
          <xdr:col>4</xdr:col>
          <xdr:colOff>1457325</xdr:colOff>
          <xdr:row>34</xdr:row>
          <xdr:rowOff>28575</xdr:rowOff>
        </xdr:to>
        <xdr:sp macro="" textlink="">
          <xdr:nvSpPr>
            <xdr:cNvPr id="30282" name="Check Box 586" hidden="1">
              <a:extLst>
                <a:ext uri="{63B3BB69-23CF-44E3-9099-C40C66FF867C}">
                  <a14:compatExt spid="_x0000_s3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入浴訓練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32</xdr:row>
          <xdr:rowOff>142875</xdr:rowOff>
        </xdr:from>
        <xdr:to>
          <xdr:col>4</xdr:col>
          <xdr:colOff>295275</xdr:colOff>
          <xdr:row>34</xdr:row>
          <xdr:rowOff>28575</xdr:rowOff>
        </xdr:to>
        <xdr:sp macro="" textlink="">
          <xdr:nvSpPr>
            <xdr:cNvPr id="30283" name="Check Box 587" hidden="1">
              <a:extLst>
                <a:ext uri="{63B3BB69-23CF-44E3-9099-C40C66FF867C}">
                  <a14:compatExt spid="_x0000_s3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清拭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152400</xdr:rowOff>
        </xdr:from>
        <xdr:to>
          <xdr:col>2</xdr:col>
          <xdr:colOff>381000</xdr:colOff>
          <xdr:row>37</xdr:row>
          <xdr:rowOff>38100</xdr:rowOff>
        </xdr:to>
        <xdr:sp macro="" textlink="">
          <xdr:nvSpPr>
            <xdr:cNvPr id="30284" name="Check Box 588" hidden="1">
              <a:extLst>
                <a:ext uri="{63B3BB69-23CF-44E3-9099-C40C66FF867C}">
                  <a14:compatExt spid="_x0000_s3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急性期院内パス選択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142875</xdr:rowOff>
        </xdr:from>
        <xdr:to>
          <xdr:col>2</xdr:col>
          <xdr:colOff>1181100</xdr:colOff>
          <xdr:row>38</xdr:row>
          <xdr:rowOff>28575</xdr:rowOff>
        </xdr:to>
        <xdr:sp macro="" textlink="">
          <xdr:nvSpPr>
            <xdr:cNvPr id="30285" name="Check Box 589" hidden="1">
              <a:extLst>
                <a:ext uri="{63B3BB69-23CF-44E3-9099-C40C66FF867C}">
                  <a14:compatExt spid="_x0000_s3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主治医説明（疾患・予防・予後予測）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2476500</xdr:colOff>
          <xdr:row>36</xdr:row>
          <xdr:rowOff>142875</xdr:rowOff>
        </xdr:from>
        <xdr:to>
          <xdr:col>4</xdr:col>
          <xdr:colOff>581025</xdr:colOff>
          <xdr:row>38</xdr:row>
          <xdr:rowOff>28575</xdr:rowOff>
        </xdr:to>
        <xdr:sp macro="" textlink="">
          <xdr:nvSpPr>
            <xdr:cNvPr id="30286" name="Check Box 590" hidden="1">
              <a:extLst>
                <a:ext uri="{63B3BB69-23CF-44E3-9099-C40C66FF867C}">
                  <a14:compatExt spid="_x0000_s3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転院打診（転院の場合）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37</xdr:row>
          <xdr:rowOff>142875</xdr:rowOff>
        </xdr:from>
        <xdr:to>
          <xdr:col>4</xdr:col>
          <xdr:colOff>1714500</xdr:colOff>
          <xdr:row>39</xdr:row>
          <xdr:rowOff>28575</xdr:rowOff>
        </xdr:to>
        <xdr:sp macro="" textlink="">
          <xdr:nvSpPr>
            <xdr:cNvPr id="30287" name="Check Box 591" hidden="1">
              <a:extLst>
                <a:ext uri="{63B3BB69-23CF-44E3-9099-C40C66FF867C}">
                  <a14:compatExt spid="_x0000_s3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紹介状、データ用紙、医療者用パス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2476500</xdr:colOff>
          <xdr:row>35</xdr:row>
          <xdr:rowOff>142875</xdr:rowOff>
        </xdr:from>
        <xdr:to>
          <xdr:col>4</xdr:col>
          <xdr:colOff>428625</xdr:colOff>
          <xdr:row>37</xdr:row>
          <xdr:rowOff>38100</xdr:rowOff>
        </xdr:to>
        <xdr:sp macro="" textlink="">
          <xdr:nvSpPr>
            <xdr:cNvPr id="30288" name="Check Box 592" hidden="1">
              <a:extLst>
                <a:ext uri="{63B3BB69-23CF-44E3-9099-C40C66FF867C}">
                  <a14:compatExt spid="_x0000_s3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介護保険有無確認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123825</xdr:rowOff>
        </xdr:from>
        <xdr:to>
          <xdr:col>2</xdr:col>
          <xdr:colOff>1495425</xdr:colOff>
          <xdr:row>40</xdr:row>
          <xdr:rowOff>38100</xdr:rowOff>
        </xdr:to>
        <xdr:sp macro="" textlink="">
          <xdr:nvSpPr>
            <xdr:cNvPr id="30289" name="Check Box 593" hidden="1">
              <a:extLst>
                <a:ext uri="{63B3BB69-23CF-44E3-9099-C40C66FF867C}">
                  <a14:compatExt spid="_x0000_s3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発症前日常生活機能評価（連携先のみ）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142875</xdr:rowOff>
        </xdr:from>
        <xdr:to>
          <xdr:col>2</xdr:col>
          <xdr:colOff>1266825</xdr:colOff>
          <xdr:row>41</xdr:row>
          <xdr:rowOff>28575</xdr:rowOff>
        </xdr:to>
        <xdr:sp macro="" textlink="">
          <xdr:nvSpPr>
            <xdr:cNvPr id="30290" name="Check Box 594" hidden="1">
              <a:extLst>
                <a:ext uri="{63B3BB69-23CF-44E3-9099-C40C66FF867C}">
                  <a14:compatExt spid="_x0000_s3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病前ｍＲｓ、入院時ｍＲｓ、ＢＩ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142875</xdr:rowOff>
        </xdr:from>
        <xdr:to>
          <xdr:col>2</xdr:col>
          <xdr:colOff>752475</xdr:colOff>
          <xdr:row>39</xdr:row>
          <xdr:rowOff>28575</xdr:rowOff>
        </xdr:to>
        <xdr:sp macro="" textlink="">
          <xdr:nvSpPr>
            <xdr:cNvPr id="30291" name="Check Box 595" hidden="1">
              <a:extLst>
                <a:ext uri="{63B3BB69-23CF-44E3-9099-C40C66FF867C}">
                  <a14:compatExt spid="_x0000_s3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地域連携ﾊﾟｽ説明 【同意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42</xdr:row>
          <xdr:rowOff>142875</xdr:rowOff>
        </xdr:from>
        <xdr:to>
          <xdr:col>2</xdr:col>
          <xdr:colOff>1647825</xdr:colOff>
          <xdr:row>44</xdr:row>
          <xdr:rowOff>28575</xdr:rowOff>
        </xdr:to>
        <xdr:sp macro="" textlink="">
          <xdr:nvSpPr>
            <xdr:cNvPr id="30292" name="Check Box 596" hidden="1">
              <a:extLst>
                <a:ext uri="{63B3BB69-23CF-44E3-9099-C40C66FF867C}">
                  <a14:compatExt spid="_x0000_s3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37</xdr:row>
          <xdr:rowOff>152400</xdr:rowOff>
        </xdr:from>
        <xdr:to>
          <xdr:col>2</xdr:col>
          <xdr:colOff>1209675</xdr:colOff>
          <xdr:row>39</xdr:row>
          <xdr:rowOff>38100</xdr:rowOff>
        </xdr:to>
        <xdr:sp macro="" textlink="">
          <xdr:nvSpPr>
            <xdr:cNvPr id="30293" name="Check Box 597" hidden="1">
              <a:extLst>
                <a:ext uri="{63B3BB69-23CF-44E3-9099-C40C66FF867C}">
                  <a14:compatExt spid="_x0000_s3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1104900</xdr:colOff>
          <xdr:row>37</xdr:row>
          <xdr:rowOff>152400</xdr:rowOff>
        </xdr:from>
        <xdr:to>
          <xdr:col>2</xdr:col>
          <xdr:colOff>1657350</xdr:colOff>
          <xdr:row>39</xdr:row>
          <xdr:rowOff>38100</xdr:rowOff>
        </xdr:to>
        <xdr:sp macro="" textlink="">
          <xdr:nvSpPr>
            <xdr:cNvPr id="30294" name="Check Box 598" hidden="1">
              <a:extLst>
                <a:ext uri="{63B3BB69-23CF-44E3-9099-C40C66FF867C}">
                  <a14:compatExt spid="_x0000_s3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142875</xdr:rowOff>
        </xdr:from>
        <xdr:to>
          <xdr:col>4</xdr:col>
          <xdr:colOff>1247775</xdr:colOff>
          <xdr:row>40</xdr:row>
          <xdr:rowOff>28575</xdr:rowOff>
        </xdr:to>
        <xdr:sp macro="" textlink="">
          <xdr:nvSpPr>
            <xdr:cNvPr id="30295" name="Check Box 599" hidden="1">
              <a:extLst>
                <a:ext uri="{63B3BB69-23CF-44E3-9099-C40C66FF867C}">
                  <a14:compatExt spid="_x0000_s30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在宅支援検討会（自宅退院の場合）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142875</xdr:rowOff>
        </xdr:from>
        <xdr:to>
          <xdr:col>5</xdr:col>
          <xdr:colOff>1247775</xdr:colOff>
          <xdr:row>37</xdr:row>
          <xdr:rowOff>28575</xdr:rowOff>
        </xdr:to>
        <xdr:sp macro="" textlink="">
          <xdr:nvSpPr>
            <xdr:cNvPr id="30296" name="Check Box 600" hidden="1">
              <a:extLst>
                <a:ext uri="{63B3BB69-23CF-44E3-9099-C40C66FF867C}">
                  <a14:compatExt spid="_x0000_s3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自宅退院（医療機関：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36</xdr:row>
          <xdr:rowOff>142875</xdr:rowOff>
        </xdr:from>
        <xdr:to>
          <xdr:col>5</xdr:col>
          <xdr:colOff>2381250</xdr:colOff>
          <xdr:row>38</xdr:row>
          <xdr:rowOff>38100</xdr:rowOff>
        </xdr:to>
        <xdr:sp macro="" textlink="">
          <xdr:nvSpPr>
            <xdr:cNvPr id="30297" name="Check Box 601" hidden="1">
              <a:extLst>
                <a:ext uri="{63B3BB69-23CF-44E3-9099-C40C66FF867C}">
                  <a14:compatExt spid="_x0000_s3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紹介状、データ用紙、再発予防ノート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142875</xdr:rowOff>
        </xdr:from>
        <xdr:to>
          <xdr:col>5</xdr:col>
          <xdr:colOff>1104900</xdr:colOff>
          <xdr:row>39</xdr:row>
          <xdr:rowOff>28575</xdr:rowOff>
        </xdr:to>
        <xdr:sp macro="" textlink="">
          <xdr:nvSpPr>
            <xdr:cNvPr id="30298" name="Check Box 602" hidden="1">
              <a:extLst>
                <a:ext uri="{63B3BB69-23CF-44E3-9099-C40C66FF867C}">
                  <a14:compatExt spid="_x0000_s3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転院（医療機関：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38</xdr:row>
          <xdr:rowOff>142875</xdr:rowOff>
        </xdr:from>
        <xdr:to>
          <xdr:col>5</xdr:col>
          <xdr:colOff>2409825</xdr:colOff>
          <xdr:row>40</xdr:row>
          <xdr:rowOff>28575</xdr:rowOff>
        </xdr:to>
        <xdr:sp macro="" textlink="">
          <xdr:nvSpPr>
            <xdr:cNvPr id="30299" name="Check Box 603" hidden="1">
              <a:extLst>
                <a:ext uri="{63B3BB69-23CF-44E3-9099-C40C66FF867C}">
                  <a14:compatExt spid="_x0000_s3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紹介状、データ用紙、医療者用パス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39</xdr:row>
          <xdr:rowOff>142875</xdr:rowOff>
        </xdr:from>
        <xdr:to>
          <xdr:col>5</xdr:col>
          <xdr:colOff>2571750</xdr:colOff>
          <xdr:row>41</xdr:row>
          <xdr:rowOff>28575</xdr:rowOff>
        </xdr:to>
        <xdr:sp macro="" textlink="">
          <xdr:nvSpPr>
            <xdr:cNvPr id="30300" name="Check Box 604" hidden="1">
              <a:extLst>
                <a:ext uri="{63B3BB69-23CF-44E3-9099-C40C66FF867C}">
                  <a14:compatExt spid="_x0000_s3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退院時日常生活機能評価（連携先のみ）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1695450</xdr:colOff>
          <xdr:row>41</xdr:row>
          <xdr:rowOff>142875</xdr:rowOff>
        </xdr:from>
        <xdr:to>
          <xdr:col>4</xdr:col>
          <xdr:colOff>2752725</xdr:colOff>
          <xdr:row>43</xdr:row>
          <xdr:rowOff>28575</xdr:rowOff>
        </xdr:to>
        <xdr:sp macro="" textlink="">
          <xdr:nvSpPr>
            <xdr:cNvPr id="30301" name="Check Box 605" hidden="1">
              <a:extLst>
                <a:ext uri="{63B3BB69-23CF-44E3-9099-C40C66FF867C}">
                  <a14:compatExt spid="_x0000_s3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退院前訪問指導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41</xdr:row>
          <xdr:rowOff>142875</xdr:rowOff>
        </xdr:from>
        <xdr:to>
          <xdr:col>4</xdr:col>
          <xdr:colOff>133350</xdr:colOff>
          <xdr:row>43</xdr:row>
          <xdr:rowOff>28575</xdr:rowOff>
        </xdr:to>
        <xdr:sp macro="" textlink="">
          <xdr:nvSpPr>
            <xdr:cNvPr id="30302" name="Check Box 606" hidden="1">
              <a:extLst>
                <a:ext uri="{63B3BB69-23CF-44E3-9099-C40C66FF867C}">
                  <a14:compatExt spid="_x0000_s3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服薬指導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41</xdr:row>
          <xdr:rowOff>152400</xdr:rowOff>
        </xdr:from>
        <xdr:to>
          <xdr:col>4</xdr:col>
          <xdr:colOff>1247775</xdr:colOff>
          <xdr:row>43</xdr:row>
          <xdr:rowOff>38100</xdr:rowOff>
        </xdr:to>
        <xdr:sp macro="" textlink="">
          <xdr:nvSpPr>
            <xdr:cNvPr id="30303" name="Check Box 607" hidden="1">
              <a:extLst>
                <a:ext uri="{63B3BB69-23CF-44E3-9099-C40C66FF867C}">
                  <a14:compatExt spid="_x0000_s3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栄養指導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142875</xdr:rowOff>
        </xdr:from>
        <xdr:to>
          <xdr:col>1</xdr:col>
          <xdr:colOff>304800</xdr:colOff>
          <xdr:row>44</xdr:row>
          <xdr:rowOff>28575</xdr:rowOff>
        </xdr:to>
        <xdr:sp macro="" textlink="">
          <xdr:nvSpPr>
            <xdr:cNvPr id="30304" name="Check Box 608" hidden="1">
              <a:extLst>
                <a:ext uri="{63B3BB69-23CF-44E3-9099-C40C66FF867C}">
                  <a14:compatExt spid="_x0000_s3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857250</xdr:colOff>
          <xdr:row>4</xdr:row>
          <xdr:rowOff>142875</xdr:rowOff>
        </xdr:from>
        <xdr:to>
          <xdr:col>1</xdr:col>
          <xdr:colOff>381000</xdr:colOff>
          <xdr:row>6</xdr:row>
          <xdr:rowOff>28575</xdr:rowOff>
        </xdr:to>
        <xdr:sp macro="" textlink="">
          <xdr:nvSpPr>
            <xdr:cNvPr id="30314" name="Check Box 618" hidden="1">
              <a:extLst>
                <a:ext uri="{63B3BB69-23CF-44E3-9099-C40C66FF867C}">
                  <a14:compatExt spid="_x0000_s3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857250</xdr:colOff>
          <xdr:row>5</xdr:row>
          <xdr:rowOff>142875</xdr:rowOff>
        </xdr:from>
        <xdr:to>
          <xdr:col>1</xdr:col>
          <xdr:colOff>381000</xdr:colOff>
          <xdr:row>7</xdr:row>
          <xdr:rowOff>28575</xdr:rowOff>
        </xdr:to>
        <xdr:sp macro="" textlink="">
          <xdr:nvSpPr>
            <xdr:cNvPr id="30315" name="Check Box 619" hidden="1">
              <a:extLst>
                <a:ext uri="{63B3BB69-23CF-44E3-9099-C40C66FF867C}">
                  <a14:compatExt spid="_x0000_s3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857250</xdr:colOff>
          <xdr:row>3</xdr:row>
          <xdr:rowOff>219075</xdr:rowOff>
        </xdr:from>
        <xdr:to>
          <xdr:col>1</xdr:col>
          <xdr:colOff>381000</xdr:colOff>
          <xdr:row>5</xdr:row>
          <xdr:rowOff>28575</xdr:rowOff>
        </xdr:to>
        <xdr:sp macro="" textlink="">
          <xdr:nvSpPr>
            <xdr:cNvPr id="30316" name="Check Box 620" hidden="1">
              <a:extLst>
                <a:ext uri="{63B3BB69-23CF-44E3-9099-C40C66FF867C}">
                  <a14:compatExt spid="_x0000_s30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6</xdr:row>
          <xdr:rowOff>142875</xdr:rowOff>
        </xdr:from>
        <xdr:to>
          <xdr:col>1</xdr:col>
          <xdr:colOff>390525</xdr:colOff>
          <xdr:row>8</xdr:row>
          <xdr:rowOff>28575</xdr:rowOff>
        </xdr:to>
        <xdr:sp macro="" textlink="">
          <xdr:nvSpPr>
            <xdr:cNvPr id="30317" name="Check Box 621" hidden="1">
              <a:extLst>
                <a:ext uri="{63B3BB69-23CF-44E3-9099-C40C66FF867C}">
                  <a14:compatExt spid="_x0000_s3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7</xdr:row>
          <xdr:rowOff>142875</xdr:rowOff>
        </xdr:from>
        <xdr:to>
          <xdr:col>1</xdr:col>
          <xdr:colOff>390525</xdr:colOff>
          <xdr:row>9</xdr:row>
          <xdr:rowOff>28575</xdr:rowOff>
        </xdr:to>
        <xdr:sp macro="" textlink="">
          <xdr:nvSpPr>
            <xdr:cNvPr id="30318" name="Check Box 622" hidden="1">
              <a:extLst>
                <a:ext uri="{63B3BB69-23CF-44E3-9099-C40C66FF867C}">
                  <a14:compatExt spid="_x0000_s3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8</xdr:row>
          <xdr:rowOff>142875</xdr:rowOff>
        </xdr:from>
        <xdr:to>
          <xdr:col>1</xdr:col>
          <xdr:colOff>390525</xdr:colOff>
          <xdr:row>10</xdr:row>
          <xdr:rowOff>28575</xdr:rowOff>
        </xdr:to>
        <xdr:sp macro="" textlink="">
          <xdr:nvSpPr>
            <xdr:cNvPr id="30319" name="Check Box 623" hidden="1">
              <a:extLst>
                <a:ext uri="{63B3BB69-23CF-44E3-9099-C40C66FF867C}">
                  <a14:compatExt spid="_x0000_s3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9</xdr:row>
          <xdr:rowOff>142875</xdr:rowOff>
        </xdr:from>
        <xdr:to>
          <xdr:col>1</xdr:col>
          <xdr:colOff>390525</xdr:colOff>
          <xdr:row>11</xdr:row>
          <xdr:rowOff>28575</xdr:rowOff>
        </xdr:to>
        <xdr:sp macro="" textlink="">
          <xdr:nvSpPr>
            <xdr:cNvPr id="30320" name="Check Box 624" hidden="1">
              <a:extLst>
                <a:ext uri="{63B3BB69-23CF-44E3-9099-C40C66FF867C}">
                  <a14:compatExt spid="_x0000_s30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10</xdr:row>
          <xdr:rowOff>142875</xdr:rowOff>
        </xdr:from>
        <xdr:to>
          <xdr:col>1</xdr:col>
          <xdr:colOff>390525</xdr:colOff>
          <xdr:row>12</xdr:row>
          <xdr:rowOff>28575</xdr:rowOff>
        </xdr:to>
        <xdr:sp macro="" textlink="">
          <xdr:nvSpPr>
            <xdr:cNvPr id="30321" name="Check Box 625" hidden="1">
              <a:extLst>
                <a:ext uri="{63B3BB69-23CF-44E3-9099-C40C66FF867C}">
                  <a14:compatExt spid="_x0000_s3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3</xdr:row>
          <xdr:rowOff>219075</xdr:rowOff>
        </xdr:from>
        <xdr:to>
          <xdr:col>3</xdr:col>
          <xdr:colOff>390525</xdr:colOff>
          <xdr:row>5</xdr:row>
          <xdr:rowOff>28575</xdr:rowOff>
        </xdr:to>
        <xdr:sp macro="" textlink="">
          <xdr:nvSpPr>
            <xdr:cNvPr id="30322" name="Check Box 626" hidden="1">
              <a:extLst>
                <a:ext uri="{63B3BB69-23CF-44E3-9099-C40C66FF867C}">
                  <a14:compatExt spid="_x0000_s30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4</xdr:row>
          <xdr:rowOff>142875</xdr:rowOff>
        </xdr:from>
        <xdr:to>
          <xdr:col>3</xdr:col>
          <xdr:colOff>390525</xdr:colOff>
          <xdr:row>6</xdr:row>
          <xdr:rowOff>28575</xdr:rowOff>
        </xdr:to>
        <xdr:sp macro="" textlink="">
          <xdr:nvSpPr>
            <xdr:cNvPr id="30323" name="Check Box 627" hidden="1">
              <a:extLst>
                <a:ext uri="{63B3BB69-23CF-44E3-9099-C40C66FF867C}">
                  <a14:compatExt spid="_x0000_s3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5</xdr:row>
          <xdr:rowOff>142875</xdr:rowOff>
        </xdr:from>
        <xdr:to>
          <xdr:col>3</xdr:col>
          <xdr:colOff>390525</xdr:colOff>
          <xdr:row>7</xdr:row>
          <xdr:rowOff>28575</xdr:rowOff>
        </xdr:to>
        <xdr:sp macro="" textlink="">
          <xdr:nvSpPr>
            <xdr:cNvPr id="30324" name="Check Box 628" hidden="1">
              <a:extLst>
                <a:ext uri="{63B3BB69-23CF-44E3-9099-C40C66FF867C}">
                  <a14:compatExt spid="_x0000_s3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6</xdr:row>
          <xdr:rowOff>142875</xdr:rowOff>
        </xdr:from>
        <xdr:to>
          <xdr:col>3</xdr:col>
          <xdr:colOff>390525</xdr:colOff>
          <xdr:row>8</xdr:row>
          <xdr:rowOff>9525</xdr:rowOff>
        </xdr:to>
        <xdr:sp macro="" textlink="">
          <xdr:nvSpPr>
            <xdr:cNvPr id="30325" name="Check Box 629" hidden="1">
              <a:extLst>
                <a:ext uri="{63B3BB69-23CF-44E3-9099-C40C66FF867C}">
                  <a14:compatExt spid="_x0000_s3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7</xdr:row>
          <xdr:rowOff>142875</xdr:rowOff>
        </xdr:from>
        <xdr:to>
          <xdr:col>3</xdr:col>
          <xdr:colOff>390525</xdr:colOff>
          <xdr:row>9</xdr:row>
          <xdr:rowOff>28575</xdr:rowOff>
        </xdr:to>
        <xdr:sp macro="" textlink="">
          <xdr:nvSpPr>
            <xdr:cNvPr id="30326" name="Check Box 630" hidden="1">
              <a:extLst>
                <a:ext uri="{63B3BB69-23CF-44E3-9099-C40C66FF867C}">
                  <a14:compatExt spid="_x0000_s3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8</xdr:row>
          <xdr:rowOff>142875</xdr:rowOff>
        </xdr:from>
        <xdr:to>
          <xdr:col>3</xdr:col>
          <xdr:colOff>390525</xdr:colOff>
          <xdr:row>10</xdr:row>
          <xdr:rowOff>28575</xdr:rowOff>
        </xdr:to>
        <xdr:sp macro="" textlink="">
          <xdr:nvSpPr>
            <xdr:cNvPr id="30327" name="Check Box 631" hidden="1">
              <a:extLst>
                <a:ext uri="{63B3BB69-23CF-44E3-9099-C40C66FF867C}">
                  <a14:compatExt spid="_x0000_s3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9</xdr:row>
          <xdr:rowOff>142875</xdr:rowOff>
        </xdr:from>
        <xdr:to>
          <xdr:col>3</xdr:col>
          <xdr:colOff>390525</xdr:colOff>
          <xdr:row>11</xdr:row>
          <xdr:rowOff>28575</xdr:rowOff>
        </xdr:to>
        <xdr:sp macro="" textlink="">
          <xdr:nvSpPr>
            <xdr:cNvPr id="30328" name="Check Box 632" hidden="1">
              <a:extLst>
                <a:ext uri="{63B3BB69-23CF-44E3-9099-C40C66FF867C}">
                  <a14:compatExt spid="_x0000_s30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10</xdr:row>
          <xdr:rowOff>142875</xdr:rowOff>
        </xdr:from>
        <xdr:to>
          <xdr:col>3</xdr:col>
          <xdr:colOff>390525</xdr:colOff>
          <xdr:row>12</xdr:row>
          <xdr:rowOff>28575</xdr:rowOff>
        </xdr:to>
        <xdr:sp macro="" textlink="">
          <xdr:nvSpPr>
            <xdr:cNvPr id="30329" name="Check Box 633" hidden="1">
              <a:extLst>
                <a:ext uri="{63B3BB69-23CF-44E3-9099-C40C66FF867C}">
                  <a14:compatExt spid="_x0000_s30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11</xdr:row>
          <xdr:rowOff>142875</xdr:rowOff>
        </xdr:from>
        <xdr:to>
          <xdr:col>2</xdr:col>
          <xdr:colOff>95250</xdr:colOff>
          <xdr:row>13</xdr:row>
          <xdr:rowOff>38100</xdr:rowOff>
        </xdr:to>
        <xdr:sp macro="" textlink="">
          <xdr:nvSpPr>
            <xdr:cNvPr id="45844" name="Check Box 1812" hidden="1">
              <a:extLst>
                <a:ext uri="{63B3BB69-23CF-44E3-9099-C40C66FF867C}">
                  <a14:compatExt spid="_x0000_s45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血栓溶解療法チェック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12</xdr:row>
          <xdr:rowOff>161925</xdr:rowOff>
        </xdr:from>
        <xdr:to>
          <xdr:col>2</xdr:col>
          <xdr:colOff>114300</xdr:colOff>
          <xdr:row>14</xdr:row>
          <xdr:rowOff>47625</xdr:rowOff>
        </xdr:to>
        <xdr:sp macro="" textlink="">
          <xdr:nvSpPr>
            <xdr:cNvPr id="45845" name="Check Box 1813" hidden="1">
              <a:extLst>
                <a:ext uri="{63B3BB69-23CF-44E3-9099-C40C66FF867C}">
                  <a14:compatExt spid="_x0000_s45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血管内療法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13</xdr:row>
          <xdr:rowOff>152400</xdr:rowOff>
        </xdr:from>
        <xdr:to>
          <xdr:col>2</xdr:col>
          <xdr:colOff>171450</xdr:colOff>
          <xdr:row>15</xdr:row>
          <xdr:rowOff>38100</xdr:rowOff>
        </xdr:to>
        <xdr:sp macro="" textlink="">
          <xdr:nvSpPr>
            <xdr:cNvPr id="45846" name="Check Box 1814" hidden="1">
              <a:extLst>
                <a:ext uri="{63B3BB69-23CF-44E3-9099-C40C66FF867C}">
                  <a14:compatExt spid="_x0000_s45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血栓回収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14</xdr:row>
          <xdr:rowOff>152400</xdr:rowOff>
        </xdr:from>
        <xdr:to>
          <xdr:col>2</xdr:col>
          <xdr:colOff>142875</xdr:colOff>
          <xdr:row>16</xdr:row>
          <xdr:rowOff>38100</xdr:rowOff>
        </xdr:to>
        <xdr:sp macro="" textlink="">
          <xdr:nvSpPr>
            <xdr:cNvPr id="45847" name="Check Box 1815" hidden="1">
              <a:extLst>
                <a:ext uri="{63B3BB69-23CF-44E3-9099-C40C66FF867C}">
                  <a14:compatExt spid="_x0000_s45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15</xdr:row>
          <xdr:rowOff>142875</xdr:rowOff>
        </xdr:from>
        <xdr:to>
          <xdr:col>2</xdr:col>
          <xdr:colOff>180975</xdr:colOff>
          <xdr:row>17</xdr:row>
          <xdr:rowOff>38100</xdr:rowOff>
        </xdr:to>
        <xdr:sp macro="" textlink="">
          <xdr:nvSpPr>
            <xdr:cNvPr id="45848" name="Check Box 1816" hidden="1">
              <a:extLst>
                <a:ext uri="{63B3BB69-23CF-44E3-9099-C40C66FF867C}">
                  <a14:compatExt spid="_x0000_s45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瘤内塞栓術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16</xdr:row>
          <xdr:rowOff>142875</xdr:rowOff>
        </xdr:from>
        <xdr:to>
          <xdr:col>2</xdr:col>
          <xdr:colOff>152400</xdr:colOff>
          <xdr:row>18</xdr:row>
          <xdr:rowOff>28575</xdr:rowOff>
        </xdr:to>
        <xdr:sp macro="" textlink="">
          <xdr:nvSpPr>
            <xdr:cNvPr id="45849" name="Check Box 1817" hidden="1">
              <a:extLst>
                <a:ext uri="{63B3BB69-23CF-44E3-9099-C40C66FF867C}">
                  <a14:compatExt spid="_x0000_s45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1</xdr:col>
      <xdr:colOff>742292</xdr:colOff>
      <xdr:row>16</xdr:row>
      <xdr:rowOff>124812</xdr:rowOff>
    </xdr:from>
    <xdr:ext cx="2561897" cy="275717"/>
    <xdr:sp macro="" textlink="">
      <xdr:nvSpPr>
        <xdr:cNvPr id="3" name="テキスト ボックス 2"/>
        <xdr:cNvSpPr txBox="1"/>
      </xdr:nvSpPr>
      <xdr:spPr>
        <a:xfrm>
          <a:off x="1629102" y="2995450"/>
          <a:ext cx="256189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p>
      </xdr:txBody>
    </xdr:sp>
    <xdr:clientData/>
  </xdr:oneCellAnchor>
  <mc:AlternateContent xmlns:mc="http://schemas.openxmlformats.org/markup-compatibility/2006">
    <mc:Choice xmlns:a14="http://schemas.microsoft.com/office/drawing/2010/main" Requires="a14">
      <xdr:twoCellAnchor editAs="oneCell">
        <xdr:from>
          <xdr:col>0</xdr:col>
          <xdr:colOff>876300</xdr:colOff>
          <xdr:row>17</xdr:row>
          <xdr:rowOff>142875</xdr:rowOff>
        </xdr:from>
        <xdr:to>
          <xdr:col>2</xdr:col>
          <xdr:colOff>104775</xdr:colOff>
          <xdr:row>19</xdr:row>
          <xdr:rowOff>28575</xdr:rowOff>
        </xdr:to>
        <xdr:sp macro="" textlink="">
          <xdr:nvSpPr>
            <xdr:cNvPr id="45850" name="Check Box 1818" hidden="1">
              <a:extLst>
                <a:ext uri="{63B3BB69-23CF-44E3-9099-C40C66FF867C}">
                  <a14:compatExt spid="_x0000_s45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18</xdr:row>
          <xdr:rowOff>133350</xdr:rowOff>
        </xdr:from>
        <xdr:to>
          <xdr:col>2</xdr:col>
          <xdr:colOff>542925</xdr:colOff>
          <xdr:row>20</xdr:row>
          <xdr:rowOff>38100</xdr:rowOff>
        </xdr:to>
        <xdr:sp macro="" textlink="">
          <xdr:nvSpPr>
            <xdr:cNvPr id="45852" name="Check Box 1820" hidden="1">
              <a:extLst>
                <a:ext uri="{63B3BB69-23CF-44E3-9099-C40C66FF867C}">
                  <a14:compatExt spid="_x0000_s45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開頭血栓除去術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19</xdr:row>
          <xdr:rowOff>133350</xdr:rowOff>
        </xdr:from>
        <xdr:to>
          <xdr:col>2</xdr:col>
          <xdr:colOff>819150</xdr:colOff>
          <xdr:row>21</xdr:row>
          <xdr:rowOff>38100</xdr:rowOff>
        </xdr:to>
        <xdr:sp macro="" textlink="">
          <xdr:nvSpPr>
            <xdr:cNvPr id="45853" name="Check Box 1821" hidden="1">
              <a:extLst>
                <a:ext uri="{63B3BB69-23CF-44E3-9099-C40C66FF867C}">
                  <a14:compatExt spid="_x0000_s45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内視鏡的血腫除去術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20</xdr:row>
          <xdr:rowOff>133350</xdr:rowOff>
        </xdr:from>
        <xdr:to>
          <xdr:col>2</xdr:col>
          <xdr:colOff>523875</xdr:colOff>
          <xdr:row>22</xdr:row>
          <xdr:rowOff>38100</xdr:rowOff>
        </xdr:to>
        <xdr:sp macro="" textlink="">
          <xdr:nvSpPr>
            <xdr:cNvPr id="45854" name="Check Box 1822" hidden="1">
              <a:extLst>
                <a:ext uri="{63B3BB69-23CF-44E3-9099-C40C66FF867C}">
                  <a14:compatExt spid="_x0000_s45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開頭クリッピング術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21</xdr:row>
          <xdr:rowOff>133350</xdr:rowOff>
        </xdr:from>
        <xdr:to>
          <xdr:col>2</xdr:col>
          <xdr:colOff>381000</xdr:colOff>
          <xdr:row>23</xdr:row>
          <xdr:rowOff>38100</xdr:rowOff>
        </xdr:to>
        <xdr:sp macro="" textlink="">
          <xdr:nvSpPr>
            <xdr:cNvPr id="45855" name="Check Box 1823" hidden="1">
              <a:extLst>
                <a:ext uri="{63B3BB69-23CF-44E3-9099-C40C66FF867C}">
                  <a14:compatExt spid="_x0000_s45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1</xdr:col>
      <xdr:colOff>743607</xdr:colOff>
      <xdr:row>21</xdr:row>
      <xdr:rowOff>132696</xdr:rowOff>
    </xdr:from>
    <xdr:ext cx="2561897" cy="275717"/>
    <xdr:sp macro="" textlink="">
      <xdr:nvSpPr>
        <xdr:cNvPr id="137" name="テキスト ボックス 136"/>
        <xdr:cNvSpPr txBox="1"/>
      </xdr:nvSpPr>
      <xdr:spPr>
        <a:xfrm>
          <a:off x="1630417" y="3857299"/>
          <a:ext cx="256189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p>
      </xdr:txBody>
    </xdr:sp>
    <xdr:clientData/>
  </xdr:oneCellAnchor>
  <mc:AlternateContent xmlns:mc="http://schemas.openxmlformats.org/markup-compatibility/2006">
    <mc:Choice xmlns:a14="http://schemas.microsoft.com/office/drawing/2010/main" Requires="a14">
      <xdr:twoCellAnchor editAs="oneCell">
        <xdr:from>
          <xdr:col>2</xdr:col>
          <xdr:colOff>2457450</xdr:colOff>
          <xdr:row>11</xdr:row>
          <xdr:rowOff>142875</xdr:rowOff>
        </xdr:from>
        <xdr:to>
          <xdr:col>4</xdr:col>
          <xdr:colOff>180975</xdr:colOff>
          <xdr:row>13</xdr:row>
          <xdr:rowOff>38100</xdr:rowOff>
        </xdr:to>
        <xdr:sp macro="" textlink="">
          <xdr:nvSpPr>
            <xdr:cNvPr id="45856" name="Check Box 1824" hidden="1">
              <a:extLst>
                <a:ext uri="{63B3BB69-23CF-44E3-9099-C40C66FF867C}">
                  <a14:compatExt spid="_x0000_s45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抗血栓薬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xdr:row>
          <xdr:rowOff>142875</xdr:rowOff>
        </xdr:from>
        <xdr:to>
          <xdr:col>4</xdr:col>
          <xdr:colOff>685800</xdr:colOff>
          <xdr:row>14</xdr:row>
          <xdr:rowOff>28575</xdr:rowOff>
        </xdr:to>
        <xdr:sp macro="" textlink="">
          <xdr:nvSpPr>
            <xdr:cNvPr id="45857" name="Check Box 1825" hidden="1">
              <a:extLst>
                <a:ext uri="{63B3BB69-23CF-44E3-9099-C40C66FF867C}">
                  <a14:compatExt spid="_x0000_s45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抗血栓薬多剤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xdr:row>
          <xdr:rowOff>133350</xdr:rowOff>
        </xdr:from>
        <xdr:to>
          <xdr:col>4</xdr:col>
          <xdr:colOff>666750</xdr:colOff>
          <xdr:row>15</xdr:row>
          <xdr:rowOff>38100</xdr:rowOff>
        </xdr:to>
        <xdr:sp macro="" textlink="">
          <xdr:nvSpPr>
            <xdr:cNvPr id="45858" name="Check Box 1826" hidden="1">
              <a:extLst>
                <a:ext uri="{63B3BB69-23CF-44E3-9099-C40C66FF867C}">
                  <a14:compatExt spid="_x0000_s45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抗血小板薬単剤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14</xdr:row>
          <xdr:rowOff>142875</xdr:rowOff>
        </xdr:from>
        <xdr:to>
          <xdr:col>4</xdr:col>
          <xdr:colOff>400050</xdr:colOff>
          <xdr:row>16</xdr:row>
          <xdr:rowOff>47625</xdr:rowOff>
        </xdr:to>
        <xdr:sp macro="" textlink="">
          <xdr:nvSpPr>
            <xdr:cNvPr id="45859" name="Check Box 1827" hidden="1">
              <a:extLst>
                <a:ext uri="{63B3BB69-23CF-44E3-9099-C40C66FF867C}">
                  <a14:compatExt spid="_x0000_s45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抗凝固薬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15</xdr:row>
          <xdr:rowOff>133350</xdr:rowOff>
        </xdr:from>
        <xdr:to>
          <xdr:col>4</xdr:col>
          <xdr:colOff>28575</xdr:colOff>
          <xdr:row>17</xdr:row>
          <xdr:rowOff>28575</xdr:rowOff>
        </xdr:to>
        <xdr:sp macro="" textlink="">
          <xdr:nvSpPr>
            <xdr:cNvPr id="45860" name="Check Box 1828" hidden="1">
              <a:extLst>
                <a:ext uri="{63B3BB69-23CF-44E3-9099-C40C66FF867C}">
                  <a14:compatExt spid="_x0000_s45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降圧加療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16</xdr:row>
          <xdr:rowOff>142875</xdr:rowOff>
        </xdr:from>
        <xdr:to>
          <xdr:col>4</xdr:col>
          <xdr:colOff>9525</xdr:colOff>
          <xdr:row>18</xdr:row>
          <xdr:rowOff>38100</xdr:rowOff>
        </xdr:to>
        <xdr:sp macro="" textlink="">
          <xdr:nvSpPr>
            <xdr:cNvPr id="45861" name="Check Box 1829" hidden="1">
              <a:extLst>
                <a:ext uri="{63B3BB69-23CF-44E3-9099-C40C66FF867C}">
                  <a14:compatExt spid="_x0000_s45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3</xdr:col>
      <xdr:colOff>650327</xdr:colOff>
      <xdr:row>16</xdr:row>
      <xdr:rowOff>131379</xdr:rowOff>
    </xdr:from>
    <xdr:ext cx="2561897" cy="275717"/>
    <xdr:sp macro="" textlink="">
      <xdr:nvSpPr>
        <xdr:cNvPr id="144" name="テキスト ボックス 143"/>
        <xdr:cNvSpPr txBox="1"/>
      </xdr:nvSpPr>
      <xdr:spPr>
        <a:xfrm>
          <a:off x="4828189" y="3002017"/>
          <a:ext cx="256189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p>
      </xdr:txBody>
    </xdr:sp>
    <xdr:clientData/>
  </xdr:oneCellAnchor>
  <xdr:twoCellAnchor>
    <xdr:from>
      <xdr:col>4</xdr:col>
      <xdr:colOff>2803664</xdr:colOff>
      <xdr:row>1</xdr:row>
      <xdr:rowOff>230670</xdr:rowOff>
    </xdr:from>
    <xdr:to>
      <xdr:col>5</xdr:col>
      <xdr:colOff>1370192</xdr:colOff>
      <xdr:row>3</xdr:row>
      <xdr:rowOff>60528</xdr:rowOff>
    </xdr:to>
    <xdr:sp macro="" textlink="">
      <xdr:nvSpPr>
        <xdr:cNvPr id="118" name="テキスト ボックス 44"/>
        <xdr:cNvSpPr txBox="1">
          <a:spLocks noChangeArrowheads="1"/>
        </xdr:cNvSpPr>
      </xdr:nvSpPr>
      <xdr:spPr bwMode="auto">
        <a:xfrm>
          <a:off x="7706968" y="429453"/>
          <a:ext cx="1374333" cy="277118"/>
        </a:xfrm>
        <a:prstGeom prst="rect">
          <a:avLst/>
        </a:prstGeom>
        <a:noFill/>
        <a:ln>
          <a:noFill/>
        </a:ln>
        <a:extLst/>
      </xdr:spPr>
      <xdr:txBody>
        <a:bodyPr vertOverflow="clip" wrap="square" lIns="91440" tIns="45720" rIns="91440" bIns="45720" anchor="t"/>
        <a:lstStyle/>
        <a:p>
          <a:pPr algn="l" rtl="0">
            <a:defRPr sz="1000"/>
          </a:pPr>
          <a:r>
            <a:rPr lang="ja-JP" altLang="en-US" sz="1100" b="1" i="0" u="none" strike="noStrike" baseline="0">
              <a:solidFill>
                <a:srgbClr val="000000"/>
              </a:solidFill>
              <a:latin typeface="ＭＳ Ｐゴシック"/>
              <a:ea typeface="ＭＳ Ｐゴシック"/>
            </a:rPr>
            <a:t>病院名称：</a:t>
          </a:r>
          <a:endParaRPr lang="en-US" altLang="ja-JP" sz="1100" b="1"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287655</xdr:colOff>
      <xdr:row>2</xdr:row>
      <xdr:rowOff>66675</xdr:rowOff>
    </xdr:from>
    <xdr:to>
      <xdr:col>1</xdr:col>
      <xdr:colOff>455888</xdr:colOff>
      <xdr:row>2</xdr:row>
      <xdr:rowOff>257175</xdr:rowOff>
    </xdr:to>
    <xdr:sp macro="" textlink="">
      <xdr:nvSpPr>
        <xdr:cNvPr id="12315" name="Text Box 9"/>
        <xdr:cNvSpPr txBox="1">
          <a:spLocks noChangeArrowheads="1"/>
        </xdr:cNvSpPr>
      </xdr:nvSpPr>
      <xdr:spPr bwMode="auto">
        <a:xfrm>
          <a:off x="285750" y="838200"/>
          <a:ext cx="733425" cy="190500"/>
        </a:xfrm>
        <a:prstGeom prst="rect">
          <a:avLst/>
        </a:prstGeom>
        <a:noFill/>
        <a:ln w="9525">
          <a:noFill/>
          <a:miter lim="800000"/>
          <a:headEnd/>
          <a:tailEnd/>
        </a:ln>
      </xdr:spPr>
      <xdr:txBody>
        <a:bodyPr vertOverflow="clip" wrap="square" lIns="27432" tIns="18288" rIns="27432" bIns="0" anchor="t" upright="1"/>
        <a:lstStyle/>
        <a:p>
          <a:pPr algn="ctr" rtl="1">
            <a:defRPr sz="1000"/>
          </a:pPr>
          <a:r>
            <a:rPr lang="ja-JP" altLang="en-US" sz="1000" b="0" i="0" strike="noStrike">
              <a:solidFill>
                <a:srgbClr val="000000"/>
              </a:solidFill>
              <a:latin typeface="ＭＳ Ｐゴシック"/>
              <a:ea typeface="ＭＳ Ｐゴシック"/>
            </a:rPr>
            <a:t>患者氏名：</a:t>
          </a:r>
        </a:p>
      </xdr:txBody>
    </xdr:sp>
    <xdr:clientData/>
  </xdr:twoCellAnchor>
  <mc:AlternateContent xmlns:mc="http://schemas.openxmlformats.org/markup-compatibility/2006">
    <mc:Choice xmlns:a14="http://schemas.microsoft.com/office/drawing/2010/main" Requires="a14">
      <xdr:twoCellAnchor editAs="oneCell">
        <xdr:from>
          <xdr:col>5</xdr:col>
          <xdr:colOff>657225</xdr:colOff>
          <xdr:row>11</xdr:row>
          <xdr:rowOff>19050</xdr:rowOff>
        </xdr:from>
        <xdr:to>
          <xdr:col>6</xdr:col>
          <xdr:colOff>447675</xdr:colOff>
          <xdr:row>12</xdr:row>
          <xdr:rowOff>9525</xdr:rowOff>
        </xdr:to>
        <xdr:sp macro="" textlink="">
          <xdr:nvSpPr>
            <xdr:cNvPr id="78850" name="Check Box 2" hidden="1">
              <a:extLst>
                <a:ext uri="{63B3BB69-23CF-44E3-9099-C40C66FF867C}">
                  <a14:compatExt spid="_x0000_s78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11</xdr:row>
          <xdr:rowOff>19050</xdr:rowOff>
        </xdr:from>
        <xdr:to>
          <xdr:col>7</xdr:col>
          <xdr:colOff>200025</xdr:colOff>
          <xdr:row>11</xdr:row>
          <xdr:rowOff>219075</xdr:rowOff>
        </xdr:to>
        <xdr:sp macro="" textlink="">
          <xdr:nvSpPr>
            <xdr:cNvPr id="78851" name="Check Box 3" hidden="1">
              <a:extLst>
                <a:ext uri="{63B3BB69-23CF-44E3-9099-C40C66FF867C}">
                  <a14:compatExt spid="_x0000_s7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xdr:oneCellAnchor>
    <xdr:from>
      <xdr:col>7</xdr:col>
      <xdr:colOff>0</xdr:colOff>
      <xdr:row>11</xdr:row>
      <xdr:rowOff>1</xdr:rowOff>
    </xdr:from>
    <xdr:ext cx="1877181" cy="259045"/>
    <xdr:sp macro="" textlink="">
      <xdr:nvSpPr>
        <xdr:cNvPr id="2" name="テキスト ボックス 1"/>
        <xdr:cNvSpPr txBox="1"/>
      </xdr:nvSpPr>
      <xdr:spPr>
        <a:xfrm>
          <a:off x="4941794" y="10724030"/>
          <a:ext cx="187718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 「あり」：装具ノート記載のこと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13.xml"/><Relationship Id="rId18" Type="http://schemas.openxmlformats.org/officeDocument/2006/relationships/ctrlProp" Target="../ctrlProps/ctrlProp318.xml"/><Relationship Id="rId26" Type="http://schemas.openxmlformats.org/officeDocument/2006/relationships/ctrlProp" Target="../ctrlProps/ctrlProp326.xml"/><Relationship Id="rId39" Type="http://schemas.openxmlformats.org/officeDocument/2006/relationships/ctrlProp" Target="../ctrlProps/ctrlProp339.xml"/><Relationship Id="rId21" Type="http://schemas.openxmlformats.org/officeDocument/2006/relationships/ctrlProp" Target="../ctrlProps/ctrlProp321.xml"/><Relationship Id="rId34" Type="http://schemas.openxmlformats.org/officeDocument/2006/relationships/ctrlProp" Target="../ctrlProps/ctrlProp334.xml"/><Relationship Id="rId42" Type="http://schemas.openxmlformats.org/officeDocument/2006/relationships/ctrlProp" Target="../ctrlProps/ctrlProp342.xml"/><Relationship Id="rId47" Type="http://schemas.openxmlformats.org/officeDocument/2006/relationships/ctrlProp" Target="../ctrlProps/ctrlProp347.xml"/><Relationship Id="rId50" Type="http://schemas.openxmlformats.org/officeDocument/2006/relationships/ctrlProp" Target="../ctrlProps/ctrlProp350.xml"/><Relationship Id="rId55" Type="http://schemas.openxmlformats.org/officeDocument/2006/relationships/ctrlProp" Target="../ctrlProps/ctrlProp355.xml"/><Relationship Id="rId63" Type="http://schemas.openxmlformats.org/officeDocument/2006/relationships/ctrlProp" Target="../ctrlProps/ctrlProp363.xml"/><Relationship Id="rId68" Type="http://schemas.openxmlformats.org/officeDocument/2006/relationships/ctrlProp" Target="../ctrlProps/ctrlProp368.xml"/><Relationship Id="rId76" Type="http://schemas.openxmlformats.org/officeDocument/2006/relationships/ctrlProp" Target="../ctrlProps/ctrlProp376.xml"/><Relationship Id="rId7" Type="http://schemas.openxmlformats.org/officeDocument/2006/relationships/ctrlProp" Target="../ctrlProps/ctrlProp307.xml"/><Relationship Id="rId71" Type="http://schemas.openxmlformats.org/officeDocument/2006/relationships/ctrlProp" Target="../ctrlProps/ctrlProp371.xml"/><Relationship Id="rId2" Type="http://schemas.openxmlformats.org/officeDocument/2006/relationships/drawing" Target="../drawings/drawing8.xml"/><Relationship Id="rId16" Type="http://schemas.openxmlformats.org/officeDocument/2006/relationships/ctrlProp" Target="../ctrlProps/ctrlProp316.xml"/><Relationship Id="rId29" Type="http://schemas.openxmlformats.org/officeDocument/2006/relationships/ctrlProp" Target="../ctrlProps/ctrlProp329.xml"/><Relationship Id="rId11" Type="http://schemas.openxmlformats.org/officeDocument/2006/relationships/ctrlProp" Target="../ctrlProps/ctrlProp311.xml"/><Relationship Id="rId24" Type="http://schemas.openxmlformats.org/officeDocument/2006/relationships/ctrlProp" Target="../ctrlProps/ctrlProp324.xml"/><Relationship Id="rId32" Type="http://schemas.openxmlformats.org/officeDocument/2006/relationships/ctrlProp" Target="../ctrlProps/ctrlProp332.xml"/><Relationship Id="rId37" Type="http://schemas.openxmlformats.org/officeDocument/2006/relationships/ctrlProp" Target="../ctrlProps/ctrlProp337.xml"/><Relationship Id="rId40" Type="http://schemas.openxmlformats.org/officeDocument/2006/relationships/ctrlProp" Target="../ctrlProps/ctrlProp340.xml"/><Relationship Id="rId45" Type="http://schemas.openxmlformats.org/officeDocument/2006/relationships/ctrlProp" Target="../ctrlProps/ctrlProp345.xml"/><Relationship Id="rId53" Type="http://schemas.openxmlformats.org/officeDocument/2006/relationships/ctrlProp" Target="../ctrlProps/ctrlProp353.xml"/><Relationship Id="rId58" Type="http://schemas.openxmlformats.org/officeDocument/2006/relationships/ctrlProp" Target="../ctrlProps/ctrlProp358.xml"/><Relationship Id="rId66" Type="http://schemas.openxmlformats.org/officeDocument/2006/relationships/ctrlProp" Target="../ctrlProps/ctrlProp366.xml"/><Relationship Id="rId74" Type="http://schemas.openxmlformats.org/officeDocument/2006/relationships/ctrlProp" Target="../ctrlProps/ctrlProp374.xml"/><Relationship Id="rId79" Type="http://schemas.openxmlformats.org/officeDocument/2006/relationships/ctrlProp" Target="../ctrlProps/ctrlProp379.xml"/><Relationship Id="rId5" Type="http://schemas.openxmlformats.org/officeDocument/2006/relationships/ctrlProp" Target="../ctrlProps/ctrlProp305.xml"/><Relationship Id="rId61" Type="http://schemas.openxmlformats.org/officeDocument/2006/relationships/ctrlProp" Target="../ctrlProps/ctrlProp361.xml"/><Relationship Id="rId10" Type="http://schemas.openxmlformats.org/officeDocument/2006/relationships/ctrlProp" Target="../ctrlProps/ctrlProp310.xml"/><Relationship Id="rId19" Type="http://schemas.openxmlformats.org/officeDocument/2006/relationships/ctrlProp" Target="../ctrlProps/ctrlProp319.xml"/><Relationship Id="rId31" Type="http://schemas.openxmlformats.org/officeDocument/2006/relationships/ctrlProp" Target="../ctrlProps/ctrlProp331.xml"/><Relationship Id="rId44" Type="http://schemas.openxmlformats.org/officeDocument/2006/relationships/ctrlProp" Target="../ctrlProps/ctrlProp344.xml"/><Relationship Id="rId52" Type="http://schemas.openxmlformats.org/officeDocument/2006/relationships/ctrlProp" Target="../ctrlProps/ctrlProp352.xml"/><Relationship Id="rId60" Type="http://schemas.openxmlformats.org/officeDocument/2006/relationships/ctrlProp" Target="../ctrlProps/ctrlProp360.xml"/><Relationship Id="rId65" Type="http://schemas.openxmlformats.org/officeDocument/2006/relationships/ctrlProp" Target="../ctrlProps/ctrlProp365.xml"/><Relationship Id="rId73" Type="http://schemas.openxmlformats.org/officeDocument/2006/relationships/ctrlProp" Target="../ctrlProps/ctrlProp373.xml"/><Relationship Id="rId78" Type="http://schemas.openxmlformats.org/officeDocument/2006/relationships/ctrlProp" Target="../ctrlProps/ctrlProp378.xml"/><Relationship Id="rId4" Type="http://schemas.openxmlformats.org/officeDocument/2006/relationships/ctrlProp" Target="../ctrlProps/ctrlProp304.xml"/><Relationship Id="rId9" Type="http://schemas.openxmlformats.org/officeDocument/2006/relationships/ctrlProp" Target="../ctrlProps/ctrlProp309.xml"/><Relationship Id="rId14" Type="http://schemas.openxmlformats.org/officeDocument/2006/relationships/ctrlProp" Target="../ctrlProps/ctrlProp314.xml"/><Relationship Id="rId22" Type="http://schemas.openxmlformats.org/officeDocument/2006/relationships/ctrlProp" Target="../ctrlProps/ctrlProp322.xml"/><Relationship Id="rId27" Type="http://schemas.openxmlformats.org/officeDocument/2006/relationships/ctrlProp" Target="../ctrlProps/ctrlProp327.xml"/><Relationship Id="rId30" Type="http://schemas.openxmlformats.org/officeDocument/2006/relationships/ctrlProp" Target="../ctrlProps/ctrlProp330.xml"/><Relationship Id="rId35" Type="http://schemas.openxmlformats.org/officeDocument/2006/relationships/ctrlProp" Target="../ctrlProps/ctrlProp335.xml"/><Relationship Id="rId43" Type="http://schemas.openxmlformats.org/officeDocument/2006/relationships/ctrlProp" Target="../ctrlProps/ctrlProp343.xml"/><Relationship Id="rId48" Type="http://schemas.openxmlformats.org/officeDocument/2006/relationships/ctrlProp" Target="../ctrlProps/ctrlProp348.xml"/><Relationship Id="rId56" Type="http://schemas.openxmlformats.org/officeDocument/2006/relationships/ctrlProp" Target="../ctrlProps/ctrlProp356.xml"/><Relationship Id="rId64" Type="http://schemas.openxmlformats.org/officeDocument/2006/relationships/ctrlProp" Target="../ctrlProps/ctrlProp364.xml"/><Relationship Id="rId69" Type="http://schemas.openxmlformats.org/officeDocument/2006/relationships/ctrlProp" Target="../ctrlProps/ctrlProp369.xml"/><Relationship Id="rId77" Type="http://schemas.openxmlformats.org/officeDocument/2006/relationships/ctrlProp" Target="../ctrlProps/ctrlProp377.xml"/><Relationship Id="rId8" Type="http://schemas.openxmlformats.org/officeDocument/2006/relationships/ctrlProp" Target="../ctrlProps/ctrlProp308.xml"/><Relationship Id="rId51" Type="http://schemas.openxmlformats.org/officeDocument/2006/relationships/ctrlProp" Target="../ctrlProps/ctrlProp351.xml"/><Relationship Id="rId72" Type="http://schemas.openxmlformats.org/officeDocument/2006/relationships/ctrlProp" Target="../ctrlProps/ctrlProp372.xml"/><Relationship Id="rId80" Type="http://schemas.openxmlformats.org/officeDocument/2006/relationships/ctrlProp" Target="../ctrlProps/ctrlProp380.xml"/><Relationship Id="rId3" Type="http://schemas.openxmlformats.org/officeDocument/2006/relationships/vmlDrawing" Target="../drawings/vmlDrawing5.vml"/><Relationship Id="rId12" Type="http://schemas.openxmlformats.org/officeDocument/2006/relationships/ctrlProp" Target="../ctrlProps/ctrlProp312.xml"/><Relationship Id="rId17" Type="http://schemas.openxmlformats.org/officeDocument/2006/relationships/ctrlProp" Target="../ctrlProps/ctrlProp317.xml"/><Relationship Id="rId25" Type="http://schemas.openxmlformats.org/officeDocument/2006/relationships/ctrlProp" Target="../ctrlProps/ctrlProp325.xml"/><Relationship Id="rId33" Type="http://schemas.openxmlformats.org/officeDocument/2006/relationships/ctrlProp" Target="../ctrlProps/ctrlProp333.xml"/><Relationship Id="rId38" Type="http://schemas.openxmlformats.org/officeDocument/2006/relationships/ctrlProp" Target="../ctrlProps/ctrlProp338.xml"/><Relationship Id="rId46" Type="http://schemas.openxmlformats.org/officeDocument/2006/relationships/ctrlProp" Target="../ctrlProps/ctrlProp346.xml"/><Relationship Id="rId59" Type="http://schemas.openxmlformats.org/officeDocument/2006/relationships/ctrlProp" Target="../ctrlProps/ctrlProp359.xml"/><Relationship Id="rId67" Type="http://schemas.openxmlformats.org/officeDocument/2006/relationships/ctrlProp" Target="../ctrlProps/ctrlProp367.xml"/><Relationship Id="rId20" Type="http://schemas.openxmlformats.org/officeDocument/2006/relationships/ctrlProp" Target="../ctrlProps/ctrlProp320.xml"/><Relationship Id="rId41" Type="http://schemas.openxmlformats.org/officeDocument/2006/relationships/ctrlProp" Target="../ctrlProps/ctrlProp341.xml"/><Relationship Id="rId54" Type="http://schemas.openxmlformats.org/officeDocument/2006/relationships/ctrlProp" Target="../ctrlProps/ctrlProp354.xml"/><Relationship Id="rId62" Type="http://schemas.openxmlformats.org/officeDocument/2006/relationships/ctrlProp" Target="../ctrlProps/ctrlProp362.xml"/><Relationship Id="rId70" Type="http://schemas.openxmlformats.org/officeDocument/2006/relationships/ctrlProp" Target="../ctrlProps/ctrlProp370.xml"/><Relationship Id="rId75" Type="http://schemas.openxmlformats.org/officeDocument/2006/relationships/ctrlProp" Target="../ctrlProps/ctrlProp375.xml"/><Relationship Id="rId1" Type="http://schemas.openxmlformats.org/officeDocument/2006/relationships/printerSettings" Target="../printerSettings/printerSettings10.bin"/><Relationship Id="rId6" Type="http://schemas.openxmlformats.org/officeDocument/2006/relationships/ctrlProp" Target="../ctrlProps/ctrlProp306.xml"/><Relationship Id="rId15" Type="http://schemas.openxmlformats.org/officeDocument/2006/relationships/ctrlProp" Target="../ctrlProps/ctrlProp315.xml"/><Relationship Id="rId23" Type="http://schemas.openxmlformats.org/officeDocument/2006/relationships/ctrlProp" Target="../ctrlProps/ctrlProp323.xml"/><Relationship Id="rId28" Type="http://schemas.openxmlformats.org/officeDocument/2006/relationships/ctrlProp" Target="../ctrlProps/ctrlProp328.xml"/><Relationship Id="rId36" Type="http://schemas.openxmlformats.org/officeDocument/2006/relationships/ctrlProp" Target="../ctrlProps/ctrlProp336.xml"/><Relationship Id="rId49" Type="http://schemas.openxmlformats.org/officeDocument/2006/relationships/ctrlProp" Target="../ctrlProps/ctrlProp349.xml"/><Relationship Id="rId57" Type="http://schemas.openxmlformats.org/officeDocument/2006/relationships/ctrlProp" Target="../ctrlProps/ctrlProp35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1.bin"/><Relationship Id="rId5" Type="http://schemas.openxmlformats.org/officeDocument/2006/relationships/ctrlProp" Target="../ctrlProps/ctrlProp382.xml"/><Relationship Id="rId4" Type="http://schemas.openxmlformats.org/officeDocument/2006/relationships/ctrlProp" Target="../ctrlProps/ctrlProp38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392.xml"/><Relationship Id="rId18" Type="http://schemas.openxmlformats.org/officeDocument/2006/relationships/ctrlProp" Target="../ctrlProps/ctrlProp397.xml"/><Relationship Id="rId26" Type="http://schemas.openxmlformats.org/officeDocument/2006/relationships/ctrlProp" Target="../ctrlProps/ctrlProp405.xml"/><Relationship Id="rId39" Type="http://schemas.openxmlformats.org/officeDocument/2006/relationships/ctrlProp" Target="../ctrlProps/ctrlProp418.xml"/><Relationship Id="rId21" Type="http://schemas.openxmlformats.org/officeDocument/2006/relationships/ctrlProp" Target="../ctrlProps/ctrlProp400.xml"/><Relationship Id="rId34" Type="http://schemas.openxmlformats.org/officeDocument/2006/relationships/ctrlProp" Target="../ctrlProps/ctrlProp413.xml"/><Relationship Id="rId42" Type="http://schemas.openxmlformats.org/officeDocument/2006/relationships/ctrlProp" Target="../ctrlProps/ctrlProp421.xml"/><Relationship Id="rId47" Type="http://schemas.openxmlformats.org/officeDocument/2006/relationships/ctrlProp" Target="../ctrlProps/ctrlProp426.xml"/><Relationship Id="rId50" Type="http://schemas.openxmlformats.org/officeDocument/2006/relationships/ctrlProp" Target="../ctrlProps/ctrlProp429.xml"/><Relationship Id="rId55" Type="http://schemas.openxmlformats.org/officeDocument/2006/relationships/ctrlProp" Target="../ctrlProps/ctrlProp434.xml"/><Relationship Id="rId63" Type="http://schemas.openxmlformats.org/officeDocument/2006/relationships/ctrlProp" Target="../ctrlProps/ctrlProp442.xml"/><Relationship Id="rId68" Type="http://schemas.openxmlformats.org/officeDocument/2006/relationships/ctrlProp" Target="../ctrlProps/ctrlProp447.xml"/><Relationship Id="rId7" Type="http://schemas.openxmlformats.org/officeDocument/2006/relationships/ctrlProp" Target="../ctrlProps/ctrlProp386.xml"/><Relationship Id="rId2" Type="http://schemas.openxmlformats.org/officeDocument/2006/relationships/drawing" Target="../drawings/drawing11.xml"/><Relationship Id="rId16" Type="http://schemas.openxmlformats.org/officeDocument/2006/relationships/ctrlProp" Target="../ctrlProps/ctrlProp395.xml"/><Relationship Id="rId29" Type="http://schemas.openxmlformats.org/officeDocument/2006/relationships/ctrlProp" Target="../ctrlProps/ctrlProp408.xml"/><Relationship Id="rId1" Type="http://schemas.openxmlformats.org/officeDocument/2006/relationships/printerSettings" Target="../printerSettings/printerSettings13.bin"/><Relationship Id="rId6" Type="http://schemas.openxmlformats.org/officeDocument/2006/relationships/ctrlProp" Target="../ctrlProps/ctrlProp385.xml"/><Relationship Id="rId11" Type="http://schemas.openxmlformats.org/officeDocument/2006/relationships/ctrlProp" Target="../ctrlProps/ctrlProp390.xml"/><Relationship Id="rId24" Type="http://schemas.openxmlformats.org/officeDocument/2006/relationships/ctrlProp" Target="../ctrlProps/ctrlProp403.xml"/><Relationship Id="rId32" Type="http://schemas.openxmlformats.org/officeDocument/2006/relationships/ctrlProp" Target="../ctrlProps/ctrlProp411.xml"/><Relationship Id="rId37" Type="http://schemas.openxmlformats.org/officeDocument/2006/relationships/ctrlProp" Target="../ctrlProps/ctrlProp416.xml"/><Relationship Id="rId40" Type="http://schemas.openxmlformats.org/officeDocument/2006/relationships/ctrlProp" Target="../ctrlProps/ctrlProp419.xml"/><Relationship Id="rId45" Type="http://schemas.openxmlformats.org/officeDocument/2006/relationships/ctrlProp" Target="../ctrlProps/ctrlProp424.xml"/><Relationship Id="rId53" Type="http://schemas.openxmlformats.org/officeDocument/2006/relationships/ctrlProp" Target="../ctrlProps/ctrlProp432.xml"/><Relationship Id="rId58" Type="http://schemas.openxmlformats.org/officeDocument/2006/relationships/ctrlProp" Target="../ctrlProps/ctrlProp437.xml"/><Relationship Id="rId66" Type="http://schemas.openxmlformats.org/officeDocument/2006/relationships/ctrlProp" Target="../ctrlProps/ctrlProp445.xml"/><Relationship Id="rId5" Type="http://schemas.openxmlformats.org/officeDocument/2006/relationships/ctrlProp" Target="../ctrlProps/ctrlProp384.xml"/><Relationship Id="rId15" Type="http://schemas.openxmlformats.org/officeDocument/2006/relationships/ctrlProp" Target="../ctrlProps/ctrlProp394.xml"/><Relationship Id="rId23" Type="http://schemas.openxmlformats.org/officeDocument/2006/relationships/ctrlProp" Target="../ctrlProps/ctrlProp402.xml"/><Relationship Id="rId28" Type="http://schemas.openxmlformats.org/officeDocument/2006/relationships/ctrlProp" Target="../ctrlProps/ctrlProp407.xml"/><Relationship Id="rId36" Type="http://schemas.openxmlformats.org/officeDocument/2006/relationships/ctrlProp" Target="../ctrlProps/ctrlProp415.xml"/><Relationship Id="rId49" Type="http://schemas.openxmlformats.org/officeDocument/2006/relationships/ctrlProp" Target="../ctrlProps/ctrlProp428.xml"/><Relationship Id="rId57" Type="http://schemas.openxmlformats.org/officeDocument/2006/relationships/ctrlProp" Target="../ctrlProps/ctrlProp436.xml"/><Relationship Id="rId61" Type="http://schemas.openxmlformats.org/officeDocument/2006/relationships/ctrlProp" Target="../ctrlProps/ctrlProp440.xml"/><Relationship Id="rId10" Type="http://schemas.openxmlformats.org/officeDocument/2006/relationships/ctrlProp" Target="../ctrlProps/ctrlProp389.xml"/><Relationship Id="rId19" Type="http://schemas.openxmlformats.org/officeDocument/2006/relationships/ctrlProp" Target="../ctrlProps/ctrlProp398.xml"/><Relationship Id="rId31" Type="http://schemas.openxmlformats.org/officeDocument/2006/relationships/ctrlProp" Target="../ctrlProps/ctrlProp410.xml"/><Relationship Id="rId44" Type="http://schemas.openxmlformats.org/officeDocument/2006/relationships/ctrlProp" Target="../ctrlProps/ctrlProp423.xml"/><Relationship Id="rId52" Type="http://schemas.openxmlformats.org/officeDocument/2006/relationships/ctrlProp" Target="../ctrlProps/ctrlProp431.xml"/><Relationship Id="rId60" Type="http://schemas.openxmlformats.org/officeDocument/2006/relationships/ctrlProp" Target="../ctrlProps/ctrlProp439.xml"/><Relationship Id="rId65" Type="http://schemas.openxmlformats.org/officeDocument/2006/relationships/ctrlProp" Target="../ctrlProps/ctrlProp444.xml"/><Relationship Id="rId4" Type="http://schemas.openxmlformats.org/officeDocument/2006/relationships/ctrlProp" Target="../ctrlProps/ctrlProp383.xml"/><Relationship Id="rId9" Type="http://schemas.openxmlformats.org/officeDocument/2006/relationships/ctrlProp" Target="../ctrlProps/ctrlProp388.xml"/><Relationship Id="rId14" Type="http://schemas.openxmlformats.org/officeDocument/2006/relationships/ctrlProp" Target="../ctrlProps/ctrlProp393.xml"/><Relationship Id="rId22" Type="http://schemas.openxmlformats.org/officeDocument/2006/relationships/ctrlProp" Target="../ctrlProps/ctrlProp401.xml"/><Relationship Id="rId27" Type="http://schemas.openxmlformats.org/officeDocument/2006/relationships/ctrlProp" Target="../ctrlProps/ctrlProp406.xml"/><Relationship Id="rId30" Type="http://schemas.openxmlformats.org/officeDocument/2006/relationships/ctrlProp" Target="../ctrlProps/ctrlProp409.xml"/><Relationship Id="rId35" Type="http://schemas.openxmlformats.org/officeDocument/2006/relationships/ctrlProp" Target="../ctrlProps/ctrlProp414.xml"/><Relationship Id="rId43" Type="http://schemas.openxmlformats.org/officeDocument/2006/relationships/ctrlProp" Target="../ctrlProps/ctrlProp422.xml"/><Relationship Id="rId48" Type="http://schemas.openxmlformats.org/officeDocument/2006/relationships/ctrlProp" Target="../ctrlProps/ctrlProp427.xml"/><Relationship Id="rId56" Type="http://schemas.openxmlformats.org/officeDocument/2006/relationships/ctrlProp" Target="../ctrlProps/ctrlProp435.xml"/><Relationship Id="rId64" Type="http://schemas.openxmlformats.org/officeDocument/2006/relationships/ctrlProp" Target="../ctrlProps/ctrlProp443.xml"/><Relationship Id="rId8" Type="http://schemas.openxmlformats.org/officeDocument/2006/relationships/ctrlProp" Target="../ctrlProps/ctrlProp387.xml"/><Relationship Id="rId51" Type="http://schemas.openxmlformats.org/officeDocument/2006/relationships/ctrlProp" Target="../ctrlProps/ctrlProp430.xml"/><Relationship Id="rId3" Type="http://schemas.openxmlformats.org/officeDocument/2006/relationships/vmlDrawing" Target="../drawings/vmlDrawing7.vml"/><Relationship Id="rId12" Type="http://schemas.openxmlformats.org/officeDocument/2006/relationships/ctrlProp" Target="../ctrlProps/ctrlProp391.xml"/><Relationship Id="rId17" Type="http://schemas.openxmlformats.org/officeDocument/2006/relationships/ctrlProp" Target="../ctrlProps/ctrlProp396.xml"/><Relationship Id="rId25" Type="http://schemas.openxmlformats.org/officeDocument/2006/relationships/ctrlProp" Target="../ctrlProps/ctrlProp404.xml"/><Relationship Id="rId33" Type="http://schemas.openxmlformats.org/officeDocument/2006/relationships/ctrlProp" Target="../ctrlProps/ctrlProp412.xml"/><Relationship Id="rId38" Type="http://schemas.openxmlformats.org/officeDocument/2006/relationships/ctrlProp" Target="../ctrlProps/ctrlProp417.xml"/><Relationship Id="rId46" Type="http://schemas.openxmlformats.org/officeDocument/2006/relationships/ctrlProp" Target="../ctrlProps/ctrlProp425.xml"/><Relationship Id="rId59" Type="http://schemas.openxmlformats.org/officeDocument/2006/relationships/ctrlProp" Target="../ctrlProps/ctrlProp438.xml"/><Relationship Id="rId67" Type="http://schemas.openxmlformats.org/officeDocument/2006/relationships/ctrlProp" Target="../ctrlProps/ctrlProp446.xml"/><Relationship Id="rId20" Type="http://schemas.openxmlformats.org/officeDocument/2006/relationships/ctrlProp" Target="../ctrlProps/ctrlProp399.xml"/><Relationship Id="rId41" Type="http://schemas.openxmlformats.org/officeDocument/2006/relationships/ctrlProp" Target="../ctrlProps/ctrlProp420.xml"/><Relationship Id="rId54" Type="http://schemas.openxmlformats.org/officeDocument/2006/relationships/ctrlProp" Target="../ctrlProps/ctrlProp433.xml"/><Relationship Id="rId62" Type="http://schemas.openxmlformats.org/officeDocument/2006/relationships/ctrlProp" Target="../ctrlProps/ctrlProp441.xml"/></Relationships>
</file>

<file path=xl/worksheets/_rels/sheet15.xml.rels><?xml version="1.0" encoding="UTF-8" standalone="yes"?>
<Relationships xmlns="http://schemas.openxmlformats.org/package/2006/relationships"><Relationship Id="rId13" Type="http://schemas.openxmlformats.org/officeDocument/2006/relationships/ctrlProp" Target="../ctrlProps/ctrlProp457.xml"/><Relationship Id="rId18" Type="http://schemas.openxmlformats.org/officeDocument/2006/relationships/ctrlProp" Target="../ctrlProps/ctrlProp462.xml"/><Relationship Id="rId26" Type="http://schemas.openxmlformats.org/officeDocument/2006/relationships/ctrlProp" Target="../ctrlProps/ctrlProp470.xml"/><Relationship Id="rId39" Type="http://schemas.openxmlformats.org/officeDocument/2006/relationships/ctrlProp" Target="../ctrlProps/ctrlProp483.xml"/><Relationship Id="rId21" Type="http://schemas.openxmlformats.org/officeDocument/2006/relationships/ctrlProp" Target="../ctrlProps/ctrlProp465.xml"/><Relationship Id="rId34" Type="http://schemas.openxmlformats.org/officeDocument/2006/relationships/ctrlProp" Target="../ctrlProps/ctrlProp478.xml"/><Relationship Id="rId42" Type="http://schemas.openxmlformats.org/officeDocument/2006/relationships/ctrlProp" Target="../ctrlProps/ctrlProp486.xml"/><Relationship Id="rId47" Type="http://schemas.openxmlformats.org/officeDocument/2006/relationships/ctrlProp" Target="../ctrlProps/ctrlProp491.xml"/><Relationship Id="rId50" Type="http://schemas.openxmlformats.org/officeDocument/2006/relationships/ctrlProp" Target="../ctrlProps/ctrlProp494.xml"/><Relationship Id="rId55" Type="http://schemas.openxmlformats.org/officeDocument/2006/relationships/ctrlProp" Target="../ctrlProps/ctrlProp499.xml"/><Relationship Id="rId63" Type="http://schemas.openxmlformats.org/officeDocument/2006/relationships/ctrlProp" Target="../ctrlProps/ctrlProp507.xml"/><Relationship Id="rId68" Type="http://schemas.openxmlformats.org/officeDocument/2006/relationships/ctrlProp" Target="../ctrlProps/ctrlProp512.xml"/><Relationship Id="rId76" Type="http://schemas.openxmlformats.org/officeDocument/2006/relationships/ctrlProp" Target="../ctrlProps/ctrlProp520.xml"/><Relationship Id="rId84" Type="http://schemas.openxmlformats.org/officeDocument/2006/relationships/ctrlProp" Target="../ctrlProps/ctrlProp528.xml"/><Relationship Id="rId7" Type="http://schemas.openxmlformats.org/officeDocument/2006/relationships/ctrlProp" Target="../ctrlProps/ctrlProp451.xml"/><Relationship Id="rId71" Type="http://schemas.openxmlformats.org/officeDocument/2006/relationships/ctrlProp" Target="../ctrlProps/ctrlProp515.xml"/><Relationship Id="rId2" Type="http://schemas.openxmlformats.org/officeDocument/2006/relationships/drawing" Target="../drawings/drawing12.xml"/><Relationship Id="rId16" Type="http://schemas.openxmlformats.org/officeDocument/2006/relationships/ctrlProp" Target="../ctrlProps/ctrlProp460.xml"/><Relationship Id="rId29" Type="http://schemas.openxmlformats.org/officeDocument/2006/relationships/ctrlProp" Target="../ctrlProps/ctrlProp473.xml"/><Relationship Id="rId11" Type="http://schemas.openxmlformats.org/officeDocument/2006/relationships/ctrlProp" Target="../ctrlProps/ctrlProp455.xml"/><Relationship Id="rId24" Type="http://schemas.openxmlformats.org/officeDocument/2006/relationships/ctrlProp" Target="../ctrlProps/ctrlProp468.xml"/><Relationship Id="rId32" Type="http://schemas.openxmlformats.org/officeDocument/2006/relationships/ctrlProp" Target="../ctrlProps/ctrlProp476.xml"/><Relationship Id="rId37" Type="http://schemas.openxmlformats.org/officeDocument/2006/relationships/ctrlProp" Target="../ctrlProps/ctrlProp481.xml"/><Relationship Id="rId40" Type="http://schemas.openxmlformats.org/officeDocument/2006/relationships/ctrlProp" Target="../ctrlProps/ctrlProp484.xml"/><Relationship Id="rId45" Type="http://schemas.openxmlformats.org/officeDocument/2006/relationships/ctrlProp" Target="../ctrlProps/ctrlProp489.xml"/><Relationship Id="rId53" Type="http://schemas.openxmlformats.org/officeDocument/2006/relationships/ctrlProp" Target="../ctrlProps/ctrlProp497.xml"/><Relationship Id="rId58" Type="http://schemas.openxmlformats.org/officeDocument/2006/relationships/ctrlProp" Target="../ctrlProps/ctrlProp502.xml"/><Relationship Id="rId66" Type="http://schemas.openxmlformats.org/officeDocument/2006/relationships/ctrlProp" Target="../ctrlProps/ctrlProp510.xml"/><Relationship Id="rId74" Type="http://schemas.openxmlformats.org/officeDocument/2006/relationships/ctrlProp" Target="../ctrlProps/ctrlProp518.xml"/><Relationship Id="rId79" Type="http://schemas.openxmlformats.org/officeDocument/2006/relationships/ctrlProp" Target="../ctrlProps/ctrlProp523.xml"/><Relationship Id="rId5" Type="http://schemas.openxmlformats.org/officeDocument/2006/relationships/ctrlProp" Target="../ctrlProps/ctrlProp449.xml"/><Relationship Id="rId61" Type="http://schemas.openxmlformats.org/officeDocument/2006/relationships/ctrlProp" Target="../ctrlProps/ctrlProp505.xml"/><Relationship Id="rId82" Type="http://schemas.openxmlformats.org/officeDocument/2006/relationships/ctrlProp" Target="../ctrlProps/ctrlProp526.xml"/><Relationship Id="rId19" Type="http://schemas.openxmlformats.org/officeDocument/2006/relationships/ctrlProp" Target="../ctrlProps/ctrlProp463.xml"/><Relationship Id="rId4" Type="http://schemas.openxmlformats.org/officeDocument/2006/relationships/ctrlProp" Target="../ctrlProps/ctrlProp448.xml"/><Relationship Id="rId9" Type="http://schemas.openxmlformats.org/officeDocument/2006/relationships/ctrlProp" Target="../ctrlProps/ctrlProp453.xml"/><Relationship Id="rId14" Type="http://schemas.openxmlformats.org/officeDocument/2006/relationships/ctrlProp" Target="../ctrlProps/ctrlProp458.xml"/><Relationship Id="rId22" Type="http://schemas.openxmlformats.org/officeDocument/2006/relationships/ctrlProp" Target="../ctrlProps/ctrlProp466.xml"/><Relationship Id="rId27" Type="http://schemas.openxmlformats.org/officeDocument/2006/relationships/ctrlProp" Target="../ctrlProps/ctrlProp471.xml"/><Relationship Id="rId30" Type="http://schemas.openxmlformats.org/officeDocument/2006/relationships/ctrlProp" Target="../ctrlProps/ctrlProp474.xml"/><Relationship Id="rId35" Type="http://schemas.openxmlformats.org/officeDocument/2006/relationships/ctrlProp" Target="../ctrlProps/ctrlProp479.xml"/><Relationship Id="rId43" Type="http://schemas.openxmlformats.org/officeDocument/2006/relationships/ctrlProp" Target="../ctrlProps/ctrlProp487.xml"/><Relationship Id="rId48" Type="http://schemas.openxmlformats.org/officeDocument/2006/relationships/ctrlProp" Target="../ctrlProps/ctrlProp492.xml"/><Relationship Id="rId56" Type="http://schemas.openxmlformats.org/officeDocument/2006/relationships/ctrlProp" Target="../ctrlProps/ctrlProp500.xml"/><Relationship Id="rId64" Type="http://schemas.openxmlformats.org/officeDocument/2006/relationships/ctrlProp" Target="../ctrlProps/ctrlProp508.xml"/><Relationship Id="rId69" Type="http://schemas.openxmlformats.org/officeDocument/2006/relationships/ctrlProp" Target="../ctrlProps/ctrlProp513.xml"/><Relationship Id="rId77" Type="http://schemas.openxmlformats.org/officeDocument/2006/relationships/ctrlProp" Target="../ctrlProps/ctrlProp521.xml"/><Relationship Id="rId8" Type="http://schemas.openxmlformats.org/officeDocument/2006/relationships/ctrlProp" Target="../ctrlProps/ctrlProp452.xml"/><Relationship Id="rId51" Type="http://schemas.openxmlformats.org/officeDocument/2006/relationships/ctrlProp" Target="../ctrlProps/ctrlProp495.xml"/><Relationship Id="rId72" Type="http://schemas.openxmlformats.org/officeDocument/2006/relationships/ctrlProp" Target="../ctrlProps/ctrlProp516.xml"/><Relationship Id="rId80" Type="http://schemas.openxmlformats.org/officeDocument/2006/relationships/ctrlProp" Target="../ctrlProps/ctrlProp524.xml"/><Relationship Id="rId85" Type="http://schemas.openxmlformats.org/officeDocument/2006/relationships/ctrlProp" Target="../ctrlProps/ctrlProp529.xml"/><Relationship Id="rId3" Type="http://schemas.openxmlformats.org/officeDocument/2006/relationships/vmlDrawing" Target="../drawings/vmlDrawing8.vml"/><Relationship Id="rId12" Type="http://schemas.openxmlformats.org/officeDocument/2006/relationships/ctrlProp" Target="../ctrlProps/ctrlProp456.xml"/><Relationship Id="rId17" Type="http://schemas.openxmlformats.org/officeDocument/2006/relationships/ctrlProp" Target="../ctrlProps/ctrlProp461.xml"/><Relationship Id="rId25" Type="http://schemas.openxmlformats.org/officeDocument/2006/relationships/ctrlProp" Target="../ctrlProps/ctrlProp469.xml"/><Relationship Id="rId33" Type="http://schemas.openxmlformats.org/officeDocument/2006/relationships/ctrlProp" Target="../ctrlProps/ctrlProp477.xml"/><Relationship Id="rId38" Type="http://schemas.openxmlformats.org/officeDocument/2006/relationships/ctrlProp" Target="../ctrlProps/ctrlProp482.xml"/><Relationship Id="rId46" Type="http://schemas.openxmlformats.org/officeDocument/2006/relationships/ctrlProp" Target="../ctrlProps/ctrlProp490.xml"/><Relationship Id="rId59" Type="http://schemas.openxmlformats.org/officeDocument/2006/relationships/ctrlProp" Target="../ctrlProps/ctrlProp503.xml"/><Relationship Id="rId67" Type="http://schemas.openxmlformats.org/officeDocument/2006/relationships/ctrlProp" Target="../ctrlProps/ctrlProp511.xml"/><Relationship Id="rId20" Type="http://schemas.openxmlformats.org/officeDocument/2006/relationships/ctrlProp" Target="../ctrlProps/ctrlProp464.xml"/><Relationship Id="rId41" Type="http://schemas.openxmlformats.org/officeDocument/2006/relationships/ctrlProp" Target="../ctrlProps/ctrlProp485.xml"/><Relationship Id="rId54" Type="http://schemas.openxmlformats.org/officeDocument/2006/relationships/ctrlProp" Target="../ctrlProps/ctrlProp498.xml"/><Relationship Id="rId62" Type="http://schemas.openxmlformats.org/officeDocument/2006/relationships/ctrlProp" Target="../ctrlProps/ctrlProp506.xml"/><Relationship Id="rId70" Type="http://schemas.openxmlformats.org/officeDocument/2006/relationships/ctrlProp" Target="../ctrlProps/ctrlProp514.xml"/><Relationship Id="rId75" Type="http://schemas.openxmlformats.org/officeDocument/2006/relationships/ctrlProp" Target="../ctrlProps/ctrlProp519.xml"/><Relationship Id="rId83" Type="http://schemas.openxmlformats.org/officeDocument/2006/relationships/ctrlProp" Target="../ctrlProps/ctrlProp527.xml"/><Relationship Id="rId1" Type="http://schemas.openxmlformats.org/officeDocument/2006/relationships/printerSettings" Target="../printerSettings/printerSettings14.bin"/><Relationship Id="rId6" Type="http://schemas.openxmlformats.org/officeDocument/2006/relationships/ctrlProp" Target="../ctrlProps/ctrlProp450.xml"/><Relationship Id="rId15" Type="http://schemas.openxmlformats.org/officeDocument/2006/relationships/ctrlProp" Target="../ctrlProps/ctrlProp459.xml"/><Relationship Id="rId23" Type="http://schemas.openxmlformats.org/officeDocument/2006/relationships/ctrlProp" Target="../ctrlProps/ctrlProp467.xml"/><Relationship Id="rId28" Type="http://schemas.openxmlformats.org/officeDocument/2006/relationships/ctrlProp" Target="../ctrlProps/ctrlProp472.xml"/><Relationship Id="rId36" Type="http://schemas.openxmlformats.org/officeDocument/2006/relationships/ctrlProp" Target="../ctrlProps/ctrlProp480.xml"/><Relationship Id="rId49" Type="http://schemas.openxmlformats.org/officeDocument/2006/relationships/ctrlProp" Target="../ctrlProps/ctrlProp493.xml"/><Relationship Id="rId57" Type="http://schemas.openxmlformats.org/officeDocument/2006/relationships/ctrlProp" Target="../ctrlProps/ctrlProp501.xml"/><Relationship Id="rId10" Type="http://schemas.openxmlformats.org/officeDocument/2006/relationships/ctrlProp" Target="../ctrlProps/ctrlProp454.xml"/><Relationship Id="rId31" Type="http://schemas.openxmlformats.org/officeDocument/2006/relationships/ctrlProp" Target="../ctrlProps/ctrlProp475.xml"/><Relationship Id="rId44" Type="http://schemas.openxmlformats.org/officeDocument/2006/relationships/ctrlProp" Target="../ctrlProps/ctrlProp488.xml"/><Relationship Id="rId52" Type="http://schemas.openxmlformats.org/officeDocument/2006/relationships/ctrlProp" Target="../ctrlProps/ctrlProp496.xml"/><Relationship Id="rId60" Type="http://schemas.openxmlformats.org/officeDocument/2006/relationships/ctrlProp" Target="../ctrlProps/ctrlProp504.xml"/><Relationship Id="rId65" Type="http://schemas.openxmlformats.org/officeDocument/2006/relationships/ctrlProp" Target="../ctrlProps/ctrlProp509.xml"/><Relationship Id="rId73" Type="http://schemas.openxmlformats.org/officeDocument/2006/relationships/ctrlProp" Target="../ctrlProps/ctrlProp517.xml"/><Relationship Id="rId78" Type="http://schemas.openxmlformats.org/officeDocument/2006/relationships/ctrlProp" Target="../ctrlProps/ctrlProp522.xml"/><Relationship Id="rId81" Type="http://schemas.openxmlformats.org/officeDocument/2006/relationships/ctrlProp" Target="../ctrlProps/ctrlProp52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6.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4.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2.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19.xml"/><Relationship Id="rId21" Type="http://schemas.openxmlformats.org/officeDocument/2006/relationships/ctrlProp" Target="../ctrlProps/ctrlProp214.xml"/><Relationship Id="rId34" Type="http://schemas.openxmlformats.org/officeDocument/2006/relationships/ctrlProp" Target="../ctrlProps/ctrlProp227.xml"/><Relationship Id="rId42" Type="http://schemas.openxmlformats.org/officeDocument/2006/relationships/ctrlProp" Target="../ctrlProps/ctrlProp235.xml"/><Relationship Id="rId47" Type="http://schemas.openxmlformats.org/officeDocument/2006/relationships/ctrlProp" Target="../ctrlProps/ctrlProp240.xml"/><Relationship Id="rId50" Type="http://schemas.openxmlformats.org/officeDocument/2006/relationships/ctrlProp" Target="../ctrlProps/ctrlProp243.xml"/><Relationship Id="rId55" Type="http://schemas.openxmlformats.org/officeDocument/2006/relationships/ctrlProp" Target="../ctrlProps/ctrlProp248.xml"/><Relationship Id="rId63" Type="http://schemas.openxmlformats.org/officeDocument/2006/relationships/ctrlProp" Target="../ctrlProps/ctrlProp256.xml"/><Relationship Id="rId68" Type="http://schemas.openxmlformats.org/officeDocument/2006/relationships/ctrlProp" Target="../ctrlProps/ctrlProp261.xml"/><Relationship Id="rId76" Type="http://schemas.openxmlformats.org/officeDocument/2006/relationships/ctrlProp" Target="../ctrlProps/ctrlProp269.xml"/><Relationship Id="rId84" Type="http://schemas.openxmlformats.org/officeDocument/2006/relationships/ctrlProp" Target="../ctrlProps/ctrlProp277.xml"/><Relationship Id="rId89" Type="http://schemas.openxmlformats.org/officeDocument/2006/relationships/ctrlProp" Target="../ctrlProps/ctrlProp282.xml"/><Relationship Id="rId97" Type="http://schemas.openxmlformats.org/officeDocument/2006/relationships/ctrlProp" Target="../ctrlProps/ctrlProp290.xml"/><Relationship Id="rId7" Type="http://schemas.openxmlformats.org/officeDocument/2006/relationships/ctrlProp" Target="../ctrlProps/ctrlProp200.xml"/><Relationship Id="rId71" Type="http://schemas.openxmlformats.org/officeDocument/2006/relationships/ctrlProp" Target="../ctrlProps/ctrlProp264.xml"/><Relationship Id="rId92" Type="http://schemas.openxmlformats.org/officeDocument/2006/relationships/ctrlProp" Target="../ctrlProps/ctrlProp285.xml"/><Relationship Id="rId2" Type="http://schemas.openxmlformats.org/officeDocument/2006/relationships/drawing" Target="../drawings/drawing5.xml"/><Relationship Id="rId16" Type="http://schemas.openxmlformats.org/officeDocument/2006/relationships/ctrlProp" Target="../ctrlProps/ctrlProp209.xml"/><Relationship Id="rId29" Type="http://schemas.openxmlformats.org/officeDocument/2006/relationships/ctrlProp" Target="../ctrlProps/ctrlProp222.xml"/><Relationship Id="rId11" Type="http://schemas.openxmlformats.org/officeDocument/2006/relationships/ctrlProp" Target="../ctrlProps/ctrlProp204.xml"/><Relationship Id="rId24" Type="http://schemas.openxmlformats.org/officeDocument/2006/relationships/ctrlProp" Target="../ctrlProps/ctrlProp217.xml"/><Relationship Id="rId32" Type="http://schemas.openxmlformats.org/officeDocument/2006/relationships/ctrlProp" Target="../ctrlProps/ctrlProp225.xml"/><Relationship Id="rId37" Type="http://schemas.openxmlformats.org/officeDocument/2006/relationships/ctrlProp" Target="../ctrlProps/ctrlProp230.xml"/><Relationship Id="rId40" Type="http://schemas.openxmlformats.org/officeDocument/2006/relationships/ctrlProp" Target="../ctrlProps/ctrlProp233.xml"/><Relationship Id="rId45" Type="http://schemas.openxmlformats.org/officeDocument/2006/relationships/ctrlProp" Target="../ctrlProps/ctrlProp238.xml"/><Relationship Id="rId53" Type="http://schemas.openxmlformats.org/officeDocument/2006/relationships/ctrlProp" Target="../ctrlProps/ctrlProp246.xml"/><Relationship Id="rId58" Type="http://schemas.openxmlformats.org/officeDocument/2006/relationships/ctrlProp" Target="../ctrlProps/ctrlProp251.xml"/><Relationship Id="rId66" Type="http://schemas.openxmlformats.org/officeDocument/2006/relationships/ctrlProp" Target="../ctrlProps/ctrlProp259.xml"/><Relationship Id="rId74" Type="http://schemas.openxmlformats.org/officeDocument/2006/relationships/ctrlProp" Target="../ctrlProps/ctrlProp267.xml"/><Relationship Id="rId79" Type="http://schemas.openxmlformats.org/officeDocument/2006/relationships/ctrlProp" Target="../ctrlProps/ctrlProp272.xml"/><Relationship Id="rId87" Type="http://schemas.openxmlformats.org/officeDocument/2006/relationships/ctrlProp" Target="../ctrlProps/ctrlProp280.xml"/><Relationship Id="rId5" Type="http://schemas.openxmlformats.org/officeDocument/2006/relationships/ctrlProp" Target="../ctrlProps/ctrlProp198.xml"/><Relationship Id="rId61" Type="http://schemas.openxmlformats.org/officeDocument/2006/relationships/ctrlProp" Target="../ctrlProps/ctrlProp254.xml"/><Relationship Id="rId82" Type="http://schemas.openxmlformats.org/officeDocument/2006/relationships/ctrlProp" Target="../ctrlProps/ctrlProp275.xml"/><Relationship Id="rId90" Type="http://schemas.openxmlformats.org/officeDocument/2006/relationships/ctrlProp" Target="../ctrlProps/ctrlProp283.xml"/><Relationship Id="rId95" Type="http://schemas.openxmlformats.org/officeDocument/2006/relationships/ctrlProp" Target="../ctrlProps/ctrlProp288.xml"/><Relationship Id="rId19" Type="http://schemas.openxmlformats.org/officeDocument/2006/relationships/ctrlProp" Target="../ctrlProps/ctrlProp212.xml"/><Relationship Id="rId14" Type="http://schemas.openxmlformats.org/officeDocument/2006/relationships/ctrlProp" Target="../ctrlProps/ctrlProp207.xml"/><Relationship Id="rId22" Type="http://schemas.openxmlformats.org/officeDocument/2006/relationships/ctrlProp" Target="../ctrlProps/ctrlProp215.xml"/><Relationship Id="rId27" Type="http://schemas.openxmlformats.org/officeDocument/2006/relationships/ctrlProp" Target="../ctrlProps/ctrlProp220.xml"/><Relationship Id="rId30" Type="http://schemas.openxmlformats.org/officeDocument/2006/relationships/ctrlProp" Target="../ctrlProps/ctrlProp223.xml"/><Relationship Id="rId35" Type="http://schemas.openxmlformats.org/officeDocument/2006/relationships/ctrlProp" Target="../ctrlProps/ctrlProp228.xml"/><Relationship Id="rId43" Type="http://schemas.openxmlformats.org/officeDocument/2006/relationships/ctrlProp" Target="../ctrlProps/ctrlProp236.xml"/><Relationship Id="rId48" Type="http://schemas.openxmlformats.org/officeDocument/2006/relationships/ctrlProp" Target="../ctrlProps/ctrlProp241.xml"/><Relationship Id="rId56" Type="http://schemas.openxmlformats.org/officeDocument/2006/relationships/ctrlProp" Target="../ctrlProps/ctrlProp249.xml"/><Relationship Id="rId64" Type="http://schemas.openxmlformats.org/officeDocument/2006/relationships/ctrlProp" Target="../ctrlProps/ctrlProp257.xml"/><Relationship Id="rId69" Type="http://schemas.openxmlformats.org/officeDocument/2006/relationships/ctrlProp" Target="../ctrlProps/ctrlProp262.xml"/><Relationship Id="rId77" Type="http://schemas.openxmlformats.org/officeDocument/2006/relationships/ctrlProp" Target="../ctrlProps/ctrlProp270.xml"/><Relationship Id="rId8" Type="http://schemas.openxmlformats.org/officeDocument/2006/relationships/ctrlProp" Target="../ctrlProps/ctrlProp201.xml"/><Relationship Id="rId51" Type="http://schemas.openxmlformats.org/officeDocument/2006/relationships/ctrlProp" Target="../ctrlProps/ctrlProp244.xml"/><Relationship Id="rId72" Type="http://schemas.openxmlformats.org/officeDocument/2006/relationships/ctrlProp" Target="../ctrlProps/ctrlProp265.xml"/><Relationship Id="rId80" Type="http://schemas.openxmlformats.org/officeDocument/2006/relationships/ctrlProp" Target="../ctrlProps/ctrlProp273.xml"/><Relationship Id="rId85" Type="http://schemas.openxmlformats.org/officeDocument/2006/relationships/ctrlProp" Target="../ctrlProps/ctrlProp278.xml"/><Relationship Id="rId93" Type="http://schemas.openxmlformats.org/officeDocument/2006/relationships/ctrlProp" Target="../ctrlProps/ctrlProp286.xml"/><Relationship Id="rId98" Type="http://schemas.openxmlformats.org/officeDocument/2006/relationships/ctrlProp" Target="../ctrlProps/ctrlProp291.xml"/><Relationship Id="rId3" Type="http://schemas.openxmlformats.org/officeDocument/2006/relationships/vmlDrawing" Target="../drawings/vmlDrawing3.vml"/><Relationship Id="rId12" Type="http://schemas.openxmlformats.org/officeDocument/2006/relationships/ctrlProp" Target="../ctrlProps/ctrlProp205.xml"/><Relationship Id="rId17" Type="http://schemas.openxmlformats.org/officeDocument/2006/relationships/ctrlProp" Target="../ctrlProps/ctrlProp210.xml"/><Relationship Id="rId25" Type="http://schemas.openxmlformats.org/officeDocument/2006/relationships/ctrlProp" Target="../ctrlProps/ctrlProp218.xml"/><Relationship Id="rId33" Type="http://schemas.openxmlformats.org/officeDocument/2006/relationships/ctrlProp" Target="../ctrlProps/ctrlProp226.xml"/><Relationship Id="rId38" Type="http://schemas.openxmlformats.org/officeDocument/2006/relationships/ctrlProp" Target="../ctrlProps/ctrlProp231.xml"/><Relationship Id="rId46" Type="http://schemas.openxmlformats.org/officeDocument/2006/relationships/ctrlProp" Target="../ctrlProps/ctrlProp239.xml"/><Relationship Id="rId59" Type="http://schemas.openxmlformats.org/officeDocument/2006/relationships/ctrlProp" Target="../ctrlProps/ctrlProp252.xml"/><Relationship Id="rId67" Type="http://schemas.openxmlformats.org/officeDocument/2006/relationships/ctrlProp" Target="../ctrlProps/ctrlProp260.xml"/><Relationship Id="rId20" Type="http://schemas.openxmlformats.org/officeDocument/2006/relationships/ctrlProp" Target="../ctrlProps/ctrlProp213.xml"/><Relationship Id="rId41" Type="http://schemas.openxmlformats.org/officeDocument/2006/relationships/ctrlProp" Target="../ctrlProps/ctrlProp234.xml"/><Relationship Id="rId54" Type="http://schemas.openxmlformats.org/officeDocument/2006/relationships/ctrlProp" Target="../ctrlProps/ctrlProp247.xml"/><Relationship Id="rId62" Type="http://schemas.openxmlformats.org/officeDocument/2006/relationships/ctrlProp" Target="../ctrlProps/ctrlProp255.xml"/><Relationship Id="rId70" Type="http://schemas.openxmlformats.org/officeDocument/2006/relationships/ctrlProp" Target="../ctrlProps/ctrlProp263.xml"/><Relationship Id="rId75" Type="http://schemas.openxmlformats.org/officeDocument/2006/relationships/ctrlProp" Target="../ctrlProps/ctrlProp268.xml"/><Relationship Id="rId83" Type="http://schemas.openxmlformats.org/officeDocument/2006/relationships/ctrlProp" Target="../ctrlProps/ctrlProp276.xml"/><Relationship Id="rId88" Type="http://schemas.openxmlformats.org/officeDocument/2006/relationships/ctrlProp" Target="../ctrlProps/ctrlProp281.xml"/><Relationship Id="rId91" Type="http://schemas.openxmlformats.org/officeDocument/2006/relationships/ctrlProp" Target="../ctrlProps/ctrlProp284.xml"/><Relationship Id="rId96" Type="http://schemas.openxmlformats.org/officeDocument/2006/relationships/ctrlProp" Target="../ctrlProps/ctrlProp289.xml"/><Relationship Id="rId1" Type="http://schemas.openxmlformats.org/officeDocument/2006/relationships/printerSettings" Target="../printerSettings/printerSettings7.bin"/><Relationship Id="rId6" Type="http://schemas.openxmlformats.org/officeDocument/2006/relationships/ctrlProp" Target="../ctrlProps/ctrlProp199.xml"/><Relationship Id="rId15" Type="http://schemas.openxmlformats.org/officeDocument/2006/relationships/ctrlProp" Target="../ctrlProps/ctrlProp208.xml"/><Relationship Id="rId23" Type="http://schemas.openxmlformats.org/officeDocument/2006/relationships/ctrlProp" Target="../ctrlProps/ctrlProp216.xml"/><Relationship Id="rId28" Type="http://schemas.openxmlformats.org/officeDocument/2006/relationships/ctrlProp" Target="../ctrlProps/ctrlProp221.xml"/><Relationship Id="rId36" Type="http://schemas.openxmlformats.org/officeDocument/2006/relationships/ctrlProp" Target="../ctrlProps/ctrlProp229.xml"/><Relationship Id="rId49" Type="http://schemas.openxmlformats.org/officeDocument/2006/relationships/ctrlProp" Target="../ctrlProps/ctrlProp242.xml"/><Relationship Id="rId57" Type="http://schemas.openxmlformats.org/officeDocument/2006/relationships/ctrlProp" Target="../ctrlProps/ctrlProp250.xml"/><Relationship Id="rId10" Type="http://schemas.openxmlformats.org/officeDocument/2006/relationships/ctrlProp" Target="../ctrlProps/ctrlProp203.xml"/><Relationship Id="rId31" Type="http://schemas.openxmlformats.org/officeDocument/2006/relationships/ctrlProp" Target="../ctrlProps/ctrlProp224.xml"/><Relationship Id="rId44" Type="http://schemas.openxmlformats.org/officeDocument/2006/relationships/ctrlProp" Target="../ctrlProps/ctrlProp237.xml"/><Relationship Id="rId52" Type="http://schemas.openxmlformats.org/officeDocument/2006/relationships/ctrlProp" Target="../ctrlProps/ctrlProp245.xml"/><Relationship Id="rId60" Type="http://schemas.openxmlformats.org/officeDocument/2006/relationships/ctrlProp" Target="../ctrlProps/ctrlProp253.xml"/><Relationship Id="rId65" Type="http://schemas.openxmlformats.org/officeDocument/2006/relationships/ctrlProp" Target="../ctrlProps/ctrlProp258.xml"/><Relationship Id="rId73" Type="http://schemas.openxmlformats.org/officeDocument/2006/relationships/ctrlProp" Target="../ctrlProps/ctrlProp266.xml"/><Relationship Id="rId78" Type="http://schemas.openxmlformats.org/officeDocument/2006/relationships/ctrlProp" Target="../ctrlProps/ctrlProp271.xml"/><Relationship Id="rId81" Type="http://schemas.openxmlformats.org/officeDocument/2006/relationships/ctrlProp" Target="../ctrlProps/ctrlProp274.xml"/><Relationship Id="rId86" Type="http://schemas.openxmlformats.org/officeDocument/2006/relationships/ctrlProp" Target="../ctrlProps/ctrlProp279.xml"/><Relationship Id="rId94" Type="http://schemas.openxmlformats.org/officeDocument/2006/relationships/ctrlProp" Target="../ctrlProps/ctrlProp287.xml"/><Relationship Id="rId99" Type="http://schemas.openxmlformats.org/officeDocument/2006/relationships/ctrlProp" Target="../ctrlProps/ctrlProp292.xml"/><Relationship Id="rId4" Type="http://schemas.openxmlformats.org/officeDocument/2006/relationships/ctrlProp" Target="../ctrlProps/ctrlProp197.xml"/><Relationship Id="rId9" Type="http://schemas.openxmlformats.org/officeDocument/2006/relationships/ctrlProp" Target="../ctrlProps/ctrlProp202.xml"/><Relationship Id="rId13" Type="http://schemas.openxmlformats.org/officeDocument/2006/relationships/ctrlProp" Target="../ctrlProps/ctrlProp206.xml"/><Relationship Id="rId18" Type="http://schemas.openxmlformats.org/officeDocument/2006/relationships/ctrlProp" Target="../ctrlProps/ctrlProp211.xml"/><Relationship Id="rId39" Type="http://schemas.openxmlformats.org/officeDocument/2006/relationships/ctrlProp" Target="../ctrlProps/ctrlProp23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97.xml"/><Relationship Id="rId13" Type="http://schemas.openxmlformats.org/officeDocument/2006/relationships/ctrlProp" Target="../ctrlProps/ctrlProp302.xml"/><Relationship Id="rId3" Type="http://schemas.openxmlformats.org/officeDocument/2006/relationships/vmlDrawing" Target="../drawings/vmlDrawing4.vml"/><Relationship Id="rId7" Type="http://schemas.openxmlformats.org/officeDocument/2006/relationships/ctrlProp" Target="../ctrlProps/ctrlProp296.xml"/><Relationship Id="rId12" Type="http://schemas.openxmlformats.org/officeDocument/2006/relationships/ctrlProp" Target="../ctrlProps/ctrlProp301.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295.xml"/><Relationship Id="rId11" Type="http://schemas.openxmlformats.org/officeDocument/2006/relationships/ctrlProp" Target="../ctrlProps/ctrlProp300.xml"/><Relationship Id="rId5" Type="http://schemas.openxmlformats.org/officeDocument/2006/relationships/ctrlProp" Target="../ctrlProps/ctrlProp294.xml"/><Relationship Id="rId10" Type="http://schemas.openxmlformats.org/officeDocument/2006/relationships/ctrlProp" Target="../ctrlProps/ctrlProp299.xml"/><Relationship Id="rId4" Type="http://schemas.openxmlformats.org/officeDocument/2006/relationships/ctrlProp" Target="../ctrlProps/ctrlProp293.xml"/><Relationship Id="rId9" Type="http://schemas.openxmlformats.org/officeDocument/2006/relationships/ctrlProp" Target="../ctrlProps/ctrlProp298.xml"/><Relationship Id="rId14" Type="http://schemas.openxmlformats.org/officeDocument/2006/relationships/ctrlProp" Target="../ctrlProps/ctrlProp30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N41"/>
  <sheetViews>
    <sheetView tabSelected="1" workbookViewId="0">
      <selection activeCell="A26" sqref="A26:J26"/>
    </sheetView>
  </sheetViews>
  <sheetFormatPr defaultRowHeight="13.5" x14ac:dyDescent="0.15"/>
  <cols>
    <col min="1" max="1" width="3.625" style="2" customWidth="1"/>
    <col min="2" max="7" width="9" style="2"/>
    <col min="8" max="8" width="9.625" style="2" customWidth="1"/>
    <col min="9" max="9" width="10.5" style="2" bestFit="1" customWidth="1"/>
    <col min="10" max="10" width="7.875" style="2" customWidth="1"/>
    <col min="11" max="11" width="9" style="2"/>
    <col min="12" max="12" width="18.875" style="2" hidden="1" customWidth="1"/>
    <col min="13" max="13" width="10.625" style="2" customWidth="1"/>
    <col min="14" max="14" width="10.5" style="2" bestFit="1" customWidth="1"/>
    <col min="15" max="16384" width="9" style="2"/>
  </cols>
  <sheetData>
    <row r="1" spans="1:14" ht="12" customHeight="1" x14ac:dyDescent="0.15">
      <c r="A1" s="41"/>
      <c r="B1" s="41"/>
      <c r="C1" s="41"/>
      <c r="D1" s="41"/>
      <c r="E1" s="41"/>
      <c r="F1" s="41"/>
      <c r="G1" s="41"/>
      <c r="H1" s="41"/>
      <c r="I1" s="41"/>
      <c r="J1" s="41"/>
    </row>
    <row r="2" spans="1:14" ht="26.1" customHeight="1" x14ac:dyDescent="0.15">
      <c r="A2" s="474" t="s">
        <v>0</v>
      </c>
      <c r="B2" s="475"/>
      <c r="C2" s="475"/>
      <c r="D2" s="475"/>
      <c r="E2" s="475"/>
      <c r="F2" s="475"/>
      <c r="G2" s="475"/>
      <c r="H2" s="475"/>
      <c r="I2" s="475"/>
      <c r="J2" s="475"/>
    </row>
    <row r="3" spans="1:14" ht="26.1" customHeight="1" x14ac:dyDescent="0.15">
      <c r="A3" s="474" t="s">
        <v>162</v>
      </c>
      <c r="B3" s="475"/>
      <c r="C3" s="475"/>
      <c r="D3" s="475"/>
      <c r="E3" s="475"/>
      <c r="F3" s="475"/>
      <c r="G3" s="475"/>
      <c r="H3" s="475"/>
      <c r="I3" s="475"/>
      <c r="J3" s="475"/>
    </row>
    <row r="4" spans="1:14" ht="26.1" customHeight="1" x14ac:dyDescent="0.15">
      <c r="A4" s="476" t="s">
        <v>57</v>
      </c>
      <c r="B4" s="477"/>
      <c r="C4" s="477"/>
      <c r="D4" s="477"/>
      <c r="E4" s="477"/>
      <c r="F4" s="477"/>
      <c r="G4" s="477"/>
      <c r="H4" s="477"/>
      <c r="I4" s="477"/>
      <c r="J4" s="477"/>
    </row>
    <row r="5" spans="1:14" ht="12" customHeight="1" x14ac:dyDescent="0.15">
      <c r="A5" s="41"/>
      <c r="B5" s="480"/>
      <c r="C5" s="480"/>
      <c r="D5" s="480"/>
      <c r="E5" s="480"/>
      <c r="F5" s="480"/>
      <c r="G5" s="480"/>
      <c r="H5" s="480"/>
      <c r="I5" s="480"/>
      <c r="J5" s="480"/>
    </row>
    <row r="6" spans="1:14" ht="24" customHeight="1" thickBot="1" x14ac:dyDescent="0.2">
      <c r="A6" s="478" t="s">
        <v>397</v>
      </c>
      <c r="B6" s="479"/>
      <c r="C6" s="479"/>
      <c r="D6" s="479"/>
      <c r="E6" s="479"/>
      <c r="F6" s="479"/>
      <c r="G6" s="479"/>
      <c r="H6" s="479"/>
      <c r="I6" s="479"/>
      <c r="J6" s="479"/>
    </row>
    <row r="7" spans="1:14" ht="12" customHeight="1" thickTop="1" x14ac:dyDescent="0.15">
      <c r="A7" s="34"/>
      <c r="B7" s="35"/>
      <c r="C7" s="36"/>
      <c r="D7" s="36"/>
      <c r="E7" s="36"/>
      <c r="F7" s="36"/>
      <c r="G7" s="36"/>
      <c r="H7" s="36"/>
      <c r="I7" s="36"/>
      <c r="J7" s="37"/>
    </row>
    <row r="8" spans="1:14" ht="24" customHeight="1" x14ac:dyDescent="0.15">
      <c r="A8" s="34"/>
      <c r="B8" s="481" t="s">
        <v>100</v>
      </c>
      <c r="C8" s="481"/>
      <c r="D8" s="482"/>
      <c r="E8" s="483"/>
      <c r="F8" s="483"/>
      <c r="G8" s="484"/>
      <c r="H8" s="36"/>
      <c r="I8" s="36"/>
      <c r="J8" s="37"/>
    </row>
    <row r="9" spans="1:14" ht="24" customHeight="1" x14ac:dyDescent="0.15">
      <c r="A9" s="34"/>
      <c r="B9" s="481" t="s">
        <v>56</v>
      </c>
      <c r="C9" s="481"/>
      <c r="D9" s="496"/>
      <c r="E9" s="497"/>
      <c r="F9" s="497"/>
      <c r="G9" s="498"/>
      <c r="H9" s="462" t="s">
        <v>93</v>
      </c>
      <c r="I9" s="51" t="s">
        <v>735</v>
      </c>
      <c r="J9" s="39"/>
    </row>
    <row r="10" spans="1:14" ht="12" customHeight="1" x14ac:dyDescent="0.15">
      <c r="A10" s="34"/>
      <c r="B10" s="35"/>
      <c r="C10" s="36"/>
      <c r="D10" s="36"/>
      <c r="E10" s="36"/>
      <c r="F10" s="36"/>
      <c r="G10" s="36"/>
      <c r="H10" s="36"/>
      <c r="I10" s="36"/>
      <c r="J10" s="37"/>
    </row>
    <row r="11" spans="1:14" ht="24" customHeight="1" x14ac:dyDescent="0.15">
      <c r="A11" s="34"/>
      <c r="B11" s="461" t="s">
        <v>99</v>
      </c>
      <c r="C11" s="12"/>
      <c r="D11" s="501"/>
      <c r="E11" s="502"/>
      <c r="F11" s="503"/>
      <c r="G11" s="499" t="s">
        <v>13</v>
      </c>
      <c r="H11" s="500"/>
      <c r="I11" s="179"/>
      <c r="J11" s="463" t="s">
        <v>101</v>
      </c>
      <c r="L11" s="172" t="e">
        <f>#REF!</f>
        <v>#REF!</v>
      </c>
    </row>
    <row r="12" spans="1:14" ht="24" customHeight="1" x14ac:dyDescent="0.15">
      <c r="A12" s="34"/>
      <c r="B12" s="35"/>
      <c r="C12" s="36"/>
      <c r="D12" s="36"/>
      <c r="E12" s="36"/>
      <c r="F12" s="36"/>
      <c r="G12" s="36"/>
      <c r="H12" s="36"/>
      <c r="I12" s="36"/>
      <c r="J12" s="37"/>
    </row>
    <row r="13" spans="1:14" ht="24" customHeight="1" x14ac:dyDescent="0.15">
      <c r="A13" s="34"/>
      <c r="B13" s="481" t="s">
        <v>53</v>
      </c>
      <c r="C13" s="481"/>
      <c r="D13" s="504"/>
      <c r="E13" s="505"/>
      <c r="F13" s="505"/>
      <c r="G13" s="505"/>
      <c r="H13" s="505"/>
      <c r="I13" s="506"/>
      <c r="J13" s="39"/>
      <c r="N13" s="11"/>
    </row>
    <row r="14" spans="1:14" ht="24" customHeight="1" x14ac:dyDescent="0.15">
      <c r="A14" s="34"/>
      <c r="B14" s="35"/>
      <c r="C14" s="36"/>
      <c r="D14" s="490"/>
      <c r="E14" s="491"/>
      <c r="F14" s="491"/>
      <c r="G14" s="491"/>
      <c r="H14" s="491"/>
      <c r="I14" s="492"/>
      <c r="J14" s="37"/>
    </row>
    <row r="15" spans="1:14" ht="24" customHeight="1" x14ac:dyDescent="0.15">
      <c r="A15" s="34"/>
      <c r="B15" s="481" t="s">
        <v>54</v>
      </c>
      <c r="C15" s="507"/>
      <c r="D15" s="508"/>
      <c r="E15" s="509"/>
      <c r="F15" s="509"/>
      <c r="G15" s="510"/>
      <c r="H15" s="12"/>
      <c r="I15" s="12"/>
      <c r="J15" s="38"/>
    </row>
    <row r="16" spans="1:14" ht="20.100000000000001" customHeight="1" x14ac:dyDescent="0.15">
      <c r="A16" s="34"/>
      <c r="B16" s="35"/>
      <c r="C16" s="36"/>
      <c r="D16" s="36"/>
      <c r="E16" s="36"/>
      <c r="F16" s="36"/>
      <c r="G16" s="36"/>
      <c r="H16" s="36"/>
      <c r="I16" s="36"/>
      <c r="J16" s="37"/>
    </row>
    <row r="17" spans="1:10" ht="24" customHeight="1" x14ac:dyDescent="0.15">
      <c r="A17" s="34"/>
      <c r="B17" s="485" t="s">
        <v>96</v>
      </c>
      <c r="C17" s="485"/>
      <c r="D17" s="485"/>
      <c r="E17" s="486"/>
      <c r="F17" s="487"/>
      <c r="G17" s="488"/>
      <c r="H17" s="488"/>
      <c r="I17" s="489"/>
      <c r="J17" s="37"/>
    </row>
    <row r="18" spans="1:10" ht="24" customHeight="1" x14ac:dyDescent="0.15">
      <c r="A18" s="34"/>
      <c r="F18" s="493"/>
      <c r="G18" s="494"/>
      <c r="H18" s="494"/>
      <c r="I18" s="495"/>
      <c r="J18" s="38"/>
    </row>
    <row r="19" spans="1:10" ht="20.100000000000001" customHeight="1" x14ac:dyDescent="0.15">
      <c r="A19" s="34"/>
      <c r="B19" s="40"/>
      <c r="C19" s="40"/>
      <c r="D19" s="40"/>
      <c r="E19" s="40"/>
      <c r="F19" s="493"/>
      <c r="G19" s="494"/>
      <c r="H19" s="494"/>
      <c r="I19" s="495"/>
      <c r="J19" s="38"/>
    </row>
    <row r="20" spans="1:10" ht="12" customHeight="1" x14ac:dyDescent="0.15">
      <c r="A20" s="34"/>
      <c r="B20" s="40"/>
      <c r="C20" s="52"/>
      <c r="D20" s="52"/>
      <c r="E20" s="52"/>
      <c r="F20" s="36"/>
      <c r="G20" s="36"/>
      <c r="H20" s="36"/>
      <c r="I20" s="36"/>
      <c r="J20" s="37"/>
    </row>
    <row r="21" spans="1:10" ht="24" customHeight="1" x14ac:dyDescent="0.15">
      <c r="A21" s="34"/>
      <c r="B21" s="485" t="s">
        <v>97</v>
      </c>
      <c r="C21" s="485"/>
      <c r="D21" s="485"/>
      <c r="E21" s="486"/>
      <c r="F21" s="487"/>
      <c r="G21" s="488"/>
      <c r="H21" s="488"/>
      <c r="I21" s="489"/>
      <c r="J21" s="38"/>
    </row>
    <row r="22" spans="1:10" ht="20.100000000000001" customHeight="1" x14ac:dyDescent="0.15">
      <c r="A22" s="34"/>
      <c r="B22" s="40"/>
      <c r="C22" s="52"/>
      <c r="D22" s="52"/>
      <c r="E22" s="52"/>
      <c r="F22" s="36"/>
      <c r="G22" s="36"/>
      <c r="H22" s="36"/>
      <c r="I22" s="36"/>
      <c r="J22" s="37"/>
    </row>
    <row r="23" spans="1:10" ht="24" customHeight="1" x14ac:dyDescent="0.15">
      <c r="A23" s="34"/>
      <c r="B23" s="485" t="s">
        <v>98</v>
      </c>
      <c r="C23" s="485"/>
      <c r="D23" s="485"/>
      <c r="E23" s="486"/>
      <c r="F23" s="493"/>
      <c r="G23" s="494"/>
      <c r="H23" s="494"/>
      <c r="I23" s="495"/>
      <c r="J23" s="38"/>
    </row>
    <row r="24" spans="1:10" ht="12" customHeight="1" thickBot="1" x14ac:dyDescent="0.2">
      <c r="A24" s="42"/>
      <c r="B24" s="43"/>
      <c r="C24" s="44"/>
      <c r="D24" s="44"/>
      <c r="E24" s="44"/>
      <c r="F24" s="44"/>
      <c r="G24" s="44"/>
      <c r="H24" s="44"/>
      <c r="I24" s="44"/>
      <c r="J24" s="45"/>
    </row>
    <row r="25" spans="1:10" ht="24" customHeight="1" thickTop="1" x14ac:dyDescent="0.15">
      <c r="A25" s="513" t="s">
        <v>156</v>
      </c>
      <c r="B25" s="513"/>
      <c r="C25" s="513"/>
      <c r="D25" s="513"/>
      <c r="E25" s="513"/>
      <c r="F25" s="513"/>
      <c r="G25" s="513"/>
      <c r="H25" s="513"/>
      <c r="I25" s="513"/>
      <c r="J25" s="513"/>
    </row>
    <row r="26" spans="1:10" s="130" customFormat="1" ht="24" customHeight="1" x14ac:dyDescent="0.15">
      <c r="A26" s="514" t="s">
        <v>186</v>
      </c>
      <c r="B26" s="514"/>
      <c r="C26" s="514"/>
      <c r="D26" s="514"/>
      <c r="E26" s="514"/>
      <c r="F26" s="514"/>
      <c r="G26" s="514"/>
      <c r="H26" s="514"/>
      <c r="I26" s="514"/>
      <c r="J26" s="514"/>
    </row>
    <row r="27" spans="1:10" ht="27" customHeight="1" x14ac:dyDescent="0.15">
      <c r="A27" s="514" t="s">
        <v>187</v>
      </c>
      <c r="B27" s="514"/>
      <c r="C27" s="514"/>
      <c r="D27" s="514"/>
      <c r="E27" s="514"/>
      <c r="F27" s="514"/>
      <c r="G27" s="514"/>
      <c r="H27" s="514"/>
      <c r="I27" s="514"/>
      <c r="J27" s="514"/>
    </row>
    <row r="28" spans="1:10" ht="27" customHeight="1" x14ac:dyDescent="0.15">
      <c r="A28" s="514" t="s">
        <v>6</v>
      </c>
      <c r="B28" s="514"/>
      <c r="C28" s="514"/>
      <c r="D28" s="514"/>
      <c r="E28" s="514"/>
      <c r="F28" s="514"/>
      <c r="G28" s="514"/>
      <c r="H28" s="514"/>
      <c r="I28" s="514"/>
      <c r="J28" s="514"/>
    </row>
    <row r="29" spans="1:10" ht="24" customHeight="1" x14ac:dyDescent="0.15">
      <c r="A29" s="515" t="s">
        <v>161</v>
      </c>
      <c r="B29" s="515"/>
      <c r="C29" s="515"/>
      <c r="D29" s="515"/>
      <c r="E29" s="515"/>
      <c r="F29" s="515"/>
      <c r="G29" s="515"/>
      <c r="H29" s="515"/>
      <c r="I29" s="515"/>
      <c r="J29" s="515"/>
    </row>
    <row r="30" spans="1:10" ht="24" customHeight="1" x14ac:dyDescent="0.15">
      <c r="A30" s="464"/>
      <c r="B30" s="465"/>
      <c r="C30" s="466"/>
      <c r="D30" s="466"/>
      <c r="E30" s="466"/>
      <c r="F30" s="466"/>
      <c r="G30" s="466"/>
      <c r="H30" s="466"/>
      <c r="I30" s="466"/>
      <c r="J30" s="466"/>
    </row>
    <row r="31" spans="1:10" ht="24" customHeight="1" x14ac:dyDescent="0.15">
      <c r="A31" s="464"/>
      <c r="B31" s="465"/>
      <c r="C31" s="466"/>
      <c r="D31" s="466"/>
      <c r="E31" s="466"/>
      <c r="F31" s="466"/>
      <c r="G31" s="466"/>
      <c r="H31" s="466"/>
      <c r="I31" s="466"/>
      <c r="J31" s="466"/>
    </row>
    <row r="32" spans="1:10" ht="24" customHeight="1" x14ac:dyDescent="0.15">
      <c r="A32" s="464"/>
      <c r="B32" s="465"/>
      <c r="C32" s="466"/>
      <c r="D32" s="466"/>
      <c r="E32" s="466"/>
      <c r="F32" s="466"/>
      <c r="G32" s="466"/>
      <c r="H32" s="466"/>
      <c r="I32" s="466"/>
      <c r="J32" s="466"/>
    </row>
    <row r="33" spans="1:10" ht="24" customHeight="1" x14ac:dyDescent="0.15">
      <c r="A33" s="464"/>
      <c r="B33" s="465"/>
      <c r="C33" s="466"/>
      <c r="D33" s="466"/>
      <c r="E33" s="466"/>
      <c r="F33" s="466"/>
      <c r="G33" s="466"/>
      <c r="H33" s="466"/>
      <c r="I33" s="466"/>
      <c r="J33" s="466"/>
    </row>
    <row r="34" spans="1:10" ht="24" customHeight="1" x14ac:dyDescent="0.15">
      <c r="A34" s="464"/>
      <c r="B34" s="465"/>
      <c r="C34" s="466"/>
      <c r="D34" s="466"/>
      <c r="E34" s="466"/>
      <c r="F34" s="466"/>
      <c r="G34" s="466"/>
      <c r="H34" s="466"/>
      <c r="I34" s="466"/>
      <c r="J34" s="466"/>
    </row>
    <row r="35" spans="1:10" ht="24" customHeight="1" x14ac:dyDescent="0.15">
      <c r="A35" s="464"/>
      <c r="B35" s="465"/>
      <c r="C35" s="466"/>
      <c r="D35" s="466"/>
      <c r="E35" s="466"/>
      <c r="F35" s="466"/>
      <c r="G35" s="466"/>
      <c r="H35" s="466"/>
      <c r="I35" s="466"/>
      <c r="J35" s="466"/>
    </row>
    <row r="36" spans="1:10" ht="24" customHeight="1" x14ac:dyDescent="0.15">
      <c r="A36" s="464"/>
      <c r="B36" s="465"/>
      <c r="C36" s="466"/>
      <c r="D36" s="466"/>
      <c r="E36" s="466"/>
      <c r="F36" s="466"/>
      <c r="G36" s="466"/>
      <c r="H36" s="466"/>
      <c r="I36" s="466"/>
      <c r="J36" s="466"/>
    </row>
    <row r="37" spans="1:10" ht="24" customHeight="1" x14ac:dyDescent="0.15">
      <c r="A37" s="466"/>
      <c r="B37" s="466"/>
      <c r="C37" s="466"/>
      <c r="D37" s="466"/>
      <c r="E37" s="466"/>
      <c r="F37" s="466"/>
      <c r="G37" s="466"/>
      <c r="H37" s="466"/>
      <c r="I37" s="466"/>
      <c r="J37" s="466"/>
    </row>
    <row r="38" spans="1:10" ht="24" customHeight="1" x14ac:dyDescent="0.15">
      <c r="A38" s="511" t="s">
        <v>398</v>
      </c>
      <c r="B38" s="511"/>
      <c r="C38" s="511"/>
      <c r="D38" s="511"/>
      <c r="E38" s="511"/>
      <c r="F38" s="511"/>
      <c r="G38" s="511"/>
      <c r="H38" s="511"/>
      <c r="I38" s="511"/>
      <c r="J38" s="511"/>
    </row>
    <row r="39" spans="1:10" ht="15" customHeight="1" x14ac:dyDescent="0.15">
      <c r="A39" s="512">
        <v>1</v>
      </c>
      <c r="B39" s="512"/>
      <c r="C39" s="512"/>
      <c r="D39" s="512"/>
      <c r="E39" s="512"/>
      <c r="F39" s="512"/>
      <c r="G39" s="512"/>
      <c r="H39" s="512"/>
      <c r="I39" s="512"/>
      <c r="J39" s="512"/>
    </row>
    <row r="40" spans="1:10" ht="24" customHeight="1" x14ac:dyDescent="0.15"/>
    <row r="41" spans="1:10" ht="27" customHeight="1" x14ac:dyDescent="0.15">
      <c r="B41" s="1"/>
    </row>
  </sheetData>
  <mergeCells count="31">
    <mergeCell ref="B15:C15"/>
    <mergeCell ref="D15:G15"/>
    <mergeCell ref="B9:C9"/>
    <mergeCell ref="A38:J38"/>
    <mergeCell ref="A39:J39"/>
    <mergeCell ref="A25:J25"/>
    <mergeCell ref="A26:J26"/>
    <mergeCell ref="A27:J27"/>
    <mergeCell ref="A28:J28"/>
    <mergeCell ref="A29:J29"/>
    <mergeCell ref="B8:C8"/>
    <mergeCell ref="D8:G8"/>
    <mergeCell ref="B23:E23"/>
    <mergeCell ref="F21:I21"/>
    <mergeCell ref="B17:E17"/>
    <mergeCell ref="B21:E21"/>
    <mergeCell ref="D14:I14"/>
    <mergeCell ref="F17:I17"/>
    <mergeCell ref="F19:I19"/>
    <mergeCell ref="F23:I23"/>
    <mergeCell ref="F18:I18"/>
    <mergeCell ref="D9:G9"/>
    <mergeCell ref="B13:C13"/>
    <mergeCell ref="G11:H11"/>
    <mergeCell ref="D11:F11"/>
    <mergeCell ref="D13:I13"/>
    <mergeCell ref="A2:J2"/>
    <mergeCell ref="A3:J3"/>
    <mergeCell ref="A4:J4"/>
    <mergeCell ref="A6:J6"/>
    <mergeCell ref="B5:J5"/>
  </mergeCells>
  <phoneticPr fontId="15"/>
  <conditionalFormatting sqref="I11">
    <cfRule type="expression" dxfId="114" priority="1" stopIfTrue="1">
      <formula>ISERROR(I11)</formula>
    </cfRule>
  </conditionalFormatting>
  <dataValidations xWindow="316" yWindow="539" count="2">
    <dataValidation type="list" showInputMessage="1" showErrorMessage="1" sqref="I9">
      <formula1>"男,女,　, "</formula1>
    </dataValidation>
    <dataValidation allowBlank="1" showInputMessage="1" showErrorMessage="1" prompt="必ず下記のように入力ください。_x000a__x000a_例   2000年4月1日_x000a_" sqref="D11:F11"/>
  </dataValidations>
  <pageMargins left="0.91" right="0.35433070866141736" top="0.43307086614173229" bottom="0.23622047244094491" header="0.23622047244094491" footer="0.1574803149606299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1">
    <tabColor indexed="10"/>
  </sheetPr>
  <dimension ref="A1:F46"/>
  <sheetViews>
    <sheetView zoomScale="115" zoomScaleNormal="115" workbookViewId="0">
      <selection activeCell="F12" sqref="F12"/>
    </sheetView>
  </sheetViews>
  <sheetFormatPr defaultRowHeight="12" x14ac:dyDescent="0.15"/>
  <cols>
    <col min="1" max="1" width="11.625" style="105" customWidth="1"/>
    <col min="2" max="2" width="10.625" style="105" customWidth="1"/>
    <col min="3" max="3" width="32.625" style="105" customWidth="1"/>
    <col min="4" max="4" width="9.5" style="105" customWidth="1"/>
    <col min="5" max="5" width="36.875" style="105" customWidth="1"/>
    <col min="6" max="6" width="51.625" style="105" customWidth="1"/>
    <col min="7" max="16384" width="9" style="105"/>
  </cols>
  <sheetData>
    <row r="1" spans="1:6" s="103" customFormat="1" ht="15.75" customHeight="1" x14ac:dyDescent="0.15">
      <c r="A1" s="102" t="s">
        <v>207</v>
      </c>
      <c r="F1" s="162"/>
    </row>
    <row r="2" spans="1:6" s="103" customFormat="1" ht="19.5" customHeight="1" x14ac:dyDescent="0.15">
      <c r="A2" s="170" t="s">
        <v>206</v>
      </c>
      <c r="B2" s="901">
        <f>'1.表紙'!D9</f>
        <v>0</v>
      </c>
      <c r="C2" s="902"/>
      <c r="D2" s="122" t="s">
        <v>93</v>
      </c>
      <c r="E2" s="182" t="str">
        <f>'1.表紙'!I9</f>
        <v>　</v>
      </c>
      <c r="F2" s="173" t="str">
        <f>IF('1.表紙'!D11="","", '1.表紙'!D11)</f>
        <v/>
      </c>
    </row>
    <row r="3" spans="1:6" ht="15.75" customHeight="1" x14ac:dyDescent="0.15">
      <c r="A3" s="104" t="s">
        <v>151</v>
      </c>
      <c r="B3" s="169" t="s">
        <v>210</v>
      </c>
      <c r="C3" s="908" t="str">
        <f>'5.新・紹介状'!C2:L2</f>
        <v>入院日：1900年1月0日／退院日： 1900年1月0日</v>
      </c>
      <c r="D3" s="909"/>
      <c r="E3" s="910"/>
      <c r="F3" s="473">
        <f>'1.表紙'!F21:I21</f>
        <v>0</v>
      </c>
    </row>
    <row r="4" spans="1:6" s="120" customFormat="1" ht="18" customHeight="1" x14ac:dyDescent="0.15">
      <c r="A4" s="123"/>
      <c r="B4" s="903" t="s">
        <v>9</v>
      </c>
      <c r="C4" s="904"/>
      <c r="D4" s="903" t="s">
        <v>12</v>
      </c>
      <c r="E4" s="904"/>
      <c r="F4" s="123" t="s">
        <v>10</v>
      </c>
    </row>
    <row r="5" spans="1:6" s="120" customFormat="1" ht="12.75" customHeight="1" x14ac:dyDescent="0.15">
      <c r="A5" s="905" t="s">
        <v>39</v>
      </c>
      <c r="B5" s="419" t="s">
        <v>284</v>
      </c>
      <c r="C5" s="420"/>
      <c r="D5" s="419" t="s">
        <v>284</v>
      </c>
      <c r="E5" s="421"/>
      <c r="F5" s="422"/>
    </row>
    <row r="6" spans="1:6" s="120" customFormat="1" ht="12.75" customHeight="1" x14ac:dyDescent="0.15">
      <c r="A6" s="906"/>
      <c r="B6" s="423" t="s">
        <v>285</v>
      </c>
      <c r="C6" s="424"/>
      <c r="D6" s="423" t="s">
        <v>285</v>
      </c>
      <c r="E6" s="425"/>
      <c r="F6" s="424"/>
    </row>
    <row r="7" spans="1:6" s="120" customFormat="1" ht="12.75" customHeight="1" x14ac:dyDescent="0.15">
      <c r="A7" s="906"/>
      <c r="B7" s="423" t="s">
        <v>286</v>
      </c>
      <c r="C7" s="424"/>
      <c r="D7" s="423" t="s">
        <v>286</v>
      </c>
      <c r="E7" s="425"/>
      <c r="F7" s="424"/>
    </row>
    <row r="8" spans="1:6" s="120" customFormat="1" ht="12.75" customHeight="1" x14ac:dyDescent="0.15">
      <c r="A8" s="906"/>
      <c r="B8" s="423" t="s">
        <v>287</v>
      </c>
      <c r="C8" s="424"/>
      <c r="D8" s="423" t="s">
        <v>287</v>
      </c>
      <c r="E8" s="425"/>
      <c r="F8" s="424"/>
    </row>
    <row r="9" spans="1:6" s="120" customFormat="1" ht="12.75" customHeight="1" x14ac:dyDescent="0.15">
      <c r="A9" s="906"/>
      <c r="B9" s="423" t="s">
        <v>288</v>
      </c>
      <c r="C9" s="424"/>
      <c r="D9" s="423" t="s">
        <v>288</v>
      </c>
      <c r="E9" s="425"/>
      <c r="F9" s="424"/>
    </row>
    <row r="10" spans="1:6" s="120" customFormat="1" ht="12.75" customHeight="1" x14ac:dyDescent="0.15">
      <c r="A10" s="906"/>
      <c r="B10" s="423" t="s">
        <v>289</v>
      </c>
      <c r="C10" s="424"/>
      <c r="D10" s="423" t="s">
        <v>289</v>
      </c>
      <c r="E10" s="425"/>
      <c r="F10" s="424"/>
    </row>
    <row r="11" spans="1:6" s="120" customFormat="1" ht="12.75" customHeight="1" x14ac:dyDescent="0.15">
      <c r="A11" s="906"/>
      <c r="B11" s="423" t="s">
        <v>290</v>
      </c>
      <c r="C11" s="424"/>
      <c r="D11" s="423" t="s">
        <v>290</v>
      </c>
      <c r="E11" s="425"/>
      <c r="F11" s="424"/>
    </row>
    <row r="12" spans="1:6" s="120" customFormat="1" ht="12.75" customHeight="1" x14ac:dyDescent="0.15">
      <c r="A12" s="907"/>
      <c r="B12" s="426" t="s">
        <v>291</v>
      </c>
      <c r="C12" s="427"/>
      <c r="D12" s="426" t="s">
        <v>291</v>
      </c>
      <c r="E12" s="428"/>
      <c r="F12" s="427"/>
    </row>
    <row r="13" spans="1:6" s="120" customFormat="1" ht="13.5" customHeight="1" x14ac:dyDescent="0.15">
      <c r="A13" s="905" t="s">
        <v>36</v>
      </c>
      <c r="B13" s="423"/>
      <c r="C13" s="424"/>
      <c r="D13" s="423"/>
      <c r="E13" s="469"/>
      <c r="F13" s="424"/>
    </row>
    <row r="14" spans="1:6" s="120" customFormat="1" ht="13.5" customHeight="1" x14ac:dyDescent="0.15">
      <c r="A14" s="906"/>
      <c r="B14" s="423"/>
      <c r="C14" s="424"/>
      <c r="D14" s="423"/>
      <c r="E14" s="425"/>
      <c r="F14" s="424"/>
    </row>
    <row r="15" spans="1:6" s="120" customFormat="1" ht="13.5" customHeight="1" x14ac:dyDescent="0.15">
      <c r="A15" s="906"/>
      <c r="B15" s="423"/>
      <c r="C15" s="429"/>
      <c r="D15" s="423"/>
      <c r="E15" s="425"/>
      <c r="F15" s="424"/>
    </row>
    <row r="16" spans="1:6" s="120" customFormat="1" ht="13.5" customHeight="1" x14ac:dyDescent="0.15">
      <c r="A16" s="906"/>
      <c r="B16" s="423"/>
      <c r="C16" s="429"/>
      <c r="D16" s="423"/>
      <c r="E16" s="425"/>
      <c r="F16" s="424"/>
    </row>
    <row r="17" spans="1:6" s="120" customFormat="1" ht="13.5" customHeight="1" x14ac:dyDescent="0.15">
      <c r="A17" s="906"/>
      <c r="B17" s="423"/>
      <c r="C17" s="429"/>
      <c r="D17" s="423"/>
      <c r="E17" s="425"/>
      <c r="F17" s="429"/>
    </row>
    <row r="18" spans="1:6" s="120" customFormat="1" ht="13.5" customHeight="1" x14ac:dyDescent="0.15">
      <c r="A18" s="906"/>
      <c r="B18" s="423"/>
      <c r="C18" s="429" t="str">
        <f>IF('6.入力シート'!I33=TRUE,'6.入力シート'!E34,"")</f>
        <v/>
      </c>
      <c r="D18" s="423" t="s">
        <v>209</v>
      </c>
      <c r="E18" s="425" t="str">
        <f>IF('6.入力シート'!$H$38=TRUE,'6.入力シート'!$E$39,"")</f>
        <v/>
      </c>
      <c r="F18" s="424"/>
    </row>
    <row r="19" spans="1:6" s="120" customFormat="1" ht="13.5" customHeight="1" x14ac:dyDescent="0.15">
      <c r="A19" s="906"/>
      <c r="B19" s="423"/>
      <c r="C19" s="424"/>
      <c r="D19" s="423"/>
      <c r="E19" s="425"/>
      <c r="F19" s="430"/>
    </row>
    <row r="20" spans="1:6" s="120" customFormat="1" ht="13.5" customHeight="1" x14ac:dyDescent="0.15">
      <c r="A20" s="906"/>
      <c r="B20" s="423"/>
      <c r="C20" s="424"/>
      <c r="D20" s="423"/>
      <c r="E20" s="425"/>
      <c r="F20" s="431"/>
    </row>
    <row r="21" spans="1:6" s="120" customFormat="1" ht="13.5" customHeight="1" x14ac:dyDescent="0.15">
      <c r="A21" s="906"/>
      <c r="B21" s="423"/>
      <c r="C21" s="424"/>
      <c r="D21" s="423"/>
      <c r="E21" s="425"/>
      <c r="F21" s="424"/>
    </row>
    <row r="22" spans="1:6" s="120" customFormat="1" ht="13.5" customHeight="1" x14ac:dyDescent="0.15">
      <c r="A22" s="906"/>
      <c r="B22" s="423"/>
      <c r="C22" s="431"/>
      <c r="D22" s="423"/>
      <c r="E22" s="425"/>
      <c r="F22" s="424"/>
    </row>
    <row r="23" spans="1:6" s="120" customFormat="1" ht="13.5" customHeight="1" x14ac:dyDescent="0.15">
      <c r="A23" s="911"/>
      <c r="C23" s="429" t="str">
        <f>IF('6.入力シート'!I35=TRUE,'6.入力シート'!E36,"")</f>
        <v/>
      </c>
      <c r="D23" s="423"/>
      <c r="E23" s="433"/>
      <c r="F23" s="470"/>
    </row>
    <row r="24" spans="1:6" s="120" customFormat="1" ht="13.5" customHeight="1" x14ac:dyDescent="0.15">
      <c r="A24" s="911"/>
      <c r="B24" s="423"/>
      <c r="C24" s="425"/>
      <c r="D24" s="423"/>
      <c r="E24" s="425"/>
      <c r="F24" s="424"/>
    </row>
    <row r="25" spans="1:6" s="120" customFormat="1" ht="13.5" customHeight="1" x14ac:dyDescent="0.15">
      <c r="A25" s="916" t="s">
        <v>37</v>
      </c>
      <c r="B25" s="432"/>
      <c r="C25" s="421"/>
      <c r="D25" s="421"/>
      <c r="E25" s="421"/>
      <c r="F25" s="420"/>
    </row>
    <row r="26" spans="1:6" s="120" customFormat="1" ht="13.5" customHeight="1" x14ac:dyDescent="0.15">
      <c r="A26" s="917"/>
      <c r="B26" s="423" t="s">
        <v>215</v>
      </c>
      <c r="C26" s="433"/>
      <c r="D26" s="433"/>
      <c r="E26" s="433"/>
      <c r="F26" s="434"/>
    </row>
    <row r="27" spans="1:6" s="120" customFormat="1" ht="13.5" customHeight="1" x14ac:dyDescent="0.15">
      <c r="A27" s="917"/>
      <c r="B27" s="423" t="s">
        <v>214</v>
      </c>
      <c r="C27" s="433"/>
      <c r="D27" s="433"/>
      <c r="E27" s="433"/>
      <c r="F27" s="434"/>
    </row>
    <row r="28" spans="1:6" s="120" customFormat="1" ht="13.5" customHeight="1" x14ac:dyDescent="0.15">
      <c r="A28" s="917"/>
      <c r="B28" s="423"/>
      <c r="C28" s="433"/>
      <c r="D28" s="433"/>
      <c r="E28" s="433"/>
      <c r="F28" s="434"/>
    </row>
    <row r="29" spans="1:6" s="120" customFormat="1" ht="13.5" customHeight="1" x14ac:dyDescent="0.15">
      <c r="A29" s="918"/>
      <c r="B29" s="426"/>
      <c r="C29" s="435"/>
      <c r="D29" s="435"/>
      <c r="E29" s="435"/>
      <c r="F29" s="436"/>
    </row>
    <row r="30" spans="1:6" s="120" customFormat="1" ht="12.95" customHeight="1" x14ac:dyDescent="0.15">
      <c r="A30" s="121"/>
      <c r="B30" s="423"/>
      <c r="C30" s="424"/>
      <c r="D30" s="423" t="s">
        <v>216</v>
      </c>
      <c r="E30" s="425"/>
      <c r="F30" s="424"/>
    </row>
    <row r="31" spans="1:6" s="120" customFormat="1" ht="12.95" customHeight="1" x14ac:dyDescent="0.15">
      <c r="A31" s="906" t="s">
        <v>149</v>
      </c>
      <c r="B31" s="423"/>
      <c r="C31" s="424"/>
      <c r="D31" s="423" t="s">
        <v>217</v>
      </c>
      <c r="E31" s="425"/>
      <c r="F31" s="424"/>
    </row>
    <row r="32" spans="1:6" s="120" customFormat="1" ht="12.95" customHeight="1" x14ac:dyDescent="0.15">
      <c r="A32" s="906"/>
      <c r="B32" s="423"/>
      <c r="C32" s="424"/>
      <c r="D32" s="423" t="s">
        <v>218</v>
      </c>
      <c r="E32" s="425"/>
      <c r="F32" s="424"/>
    </row>
    <row r="33" spans="1:6" s="120" customFormat="1" ht="12.95" customHeight="1" x14ac:dyDescent="0.15">
      <c r="A33" s="906"/>
      <c r="B33" s="423"/>
      <c r="C33" s="424"/>
      <c r="D33" s="423" t="s">
        <v>219</v>
      </c>
      <c r="E33" s="425"/>
      <c r="F33" s="424"/>
    </row>
    <row r="34" spans="1:6" s="120" customFormat="1" ht="12.95" customHeight="1" x14ac:dyDescent="0.15">
      <c r="A34" s="906"/>
      <c r="B34" s="423"/>
      <c r="C34" s="424"/>
      <c r="D34" s="423" t="s">
        <v>220</v>
      </c>
      <c r="E34" s="425"/>
      <c r="F34" s="424"/>
    </row>
    <row r="35" spans="1:6" s="120" customFormat="1" ht="12.95" customHeight="1" x14ac:dyDescent="0.15">
      <c r="A35" s="906"/>
      <c r="B35" s="423"/>
      <c r="C35" s="424"/>
      <c r="D35" s="423" t="s">
        <v>221</v>
      </c>
      <c r="E35" s="425"/>
      <c r="F35" s="424"/>
    </row>
    <row r="36" spans="1:6" s="120" customFormat="1" ht="12.95" customHeight="1" x14ac:dyDescent="0.15">
      <c r="A36" s="906"/>
      <c r="B36" s="426"/>
      <c r="C36" s="427"/>
      <c r="D36" s="423" t="s">
        <v>204</v>
      </c>
      <c r="E36" s="425"/>
      <c r="F36" s="424"/>
    </row>
    <row r="37" spans="1:6" s="120" customFormat="1" ht="12.95" customHeight="1" x14ac:dyDescent="0.15">
      <c r="A37" s="912" t="s">
        <v>153</v>
      </c>
      <c r="B37" s="432"/>
      <c r="C37" s="422" t="s">
        <v>293</v>
      </c>
      <c r="D37" s="432"/>
      <c r="E37" s="422"/>
      <c r="F37" s="437"/>
    </row>
    <row r="38" spans="1:6" s="120" customFormat="1" ht="12.95" customHeight="1" x14ac:dyDescent="0.15">
      <c r="A38" s="913"/>
      <c r="B38" s="423"/>
      <c r="C38" s="424"/>
      <c r="D38" s="423"/>
      <c r="E38" s="424"/>
      <c r="F38" s="438" t="s">
        <v>225</v>
      </c>
    </row>
    <row r="39" spans="1:6" s="120" customFormat="1" ht="12.95" customHeight="1" x14ac:dyDescent="0.15">
      <c r="A39" s="913"/>
      <c r="B39" s="439"/>
      <c r="C39" s="440"/>
      <c r="D39" s="423" t="s">
        <v>223</v>
      </c>
      <c r="E39" s="424"/>
      <c r="F39" s="438"/>
    </row>
    <row r="40" spans="1:6" s="120" customFormat="1" ht="12.95" customHeight="1" x14ac:dyDescent="0.15">
      <c r="A40" s="913"/>
      <c r="B40" s="423"/>
      <c r="C40" s="424"/>
      <c r="D40" s="423"/>
      <c r="E40" s="424"/>
      <c r="F40" s="438" t="s">
        <v>226</v>
      </c>
    </row>
    <row r="41" spans="1:6" s="120" customFormat="1" ht="12.95" customHeight="1" x14ac:dyDescent="0.15">
      <c r="A41" s="913"/>
      <c r="B41" s="423"/>
      <c r="C41" s="424"/>
      <c r="D41" s="423" t="s">
        <v>224</v>
      </c>
      <c r="E41" s="424"/>
      <c r="F41" s="438" t="s">
        <v>227</v>
      </c>
    </row>
    <row r="42" spans="1:6" s="120" customFormat="1" ht="12.95" customHeight="1" x14ac:dyDescent="0.15">
      <c r="A42" s="913"/>
      <c r="B42" s="423" t="s">
        <v>222</v>
      </c>
      <c r="C42" s="424"/>
      <c r="D42" s="426"/>
      <c r="E42" s="427"/>
      <c r="F42" s="438" t="s">
        <v>228</v>
      </c>
    </row>
    <row r="43" spans="1:6" s="120" customFormat="1" ht="12.95" customHeight="1" x14ac:dyDescent="0.15">
      <c r="A43" s="186" t="s">
        <v>11</v>
      </c>
      <c r="B43" s="441"/>
      <c r="C43" s="442"/>
      <c r="D43" s="919"/>
      <c r="E43" s="914"/>
      <c r="F43" s="920"/>
    </row>
    <row r="44" spans="1:6" s="120" customFormat="1" ht="12.95" customHeight="1" x14ac:dyDescent="0.15">
      <c r="A44" s="187" t="s">
        <v>38</v>
      </c>
      <c r="B44" s="914" t="s">
        <v>292</v>
      </c>
      <c r="C44" s="914"/>
      <c r="D44" s="914"/>
      <c r="E44" s="914"/>
      <c r="F44" s="915"/>
    </row>
    <row r="45" spans="1:6" s="120" customFormat="1" ht="12.95" customHeight="1" x14ac:dyDescent="0.15">
      <c r="A45" s="188" t="s">
        <v>150</v>
      </c>
      <c r="B45" s="914" t="s">
        <v>229</v>
      </c>
      <c r="C45" s="914"/>
      <c r="D45" s="914"/>
      <c r="E45" s="914"/>
      <c r="F45" s="915"/>
    </row>
    <row r="46" spans="1:6" x14ac:dyDescent="0.15">
      <c r="A46" s="106"/>
      <c r="F46" s="168" t="s">
        <v>399</v>
      </c>
    </row>
  </sheetData>
  <mergeCells count="12">
    <mergeCell ref="A13:A24"/>
    <mergeCell ref="A31:A36"/>
    <mergeCell ref="A37:A42"/>
    <mergeCell ref="B45:F45"/>
    <mergeCell ref="A25:A29"/>
    <mergeCell ref="D43:F43"/>
    <mergeCell ref="B44:F44"/>
    <mergeCell ref="B2:C2"/>
    <mergeCell ref="B4:C4"/>
    <mergeCell ref="D4:E4"/>
    <mergeCell ref="A5:A12"/>
    <mergeCell ref="C3:E3"/>
  </mergeCells>
  <phoneticPr fontId="15"/>
  <pageMargins left="0.23622047244094491" right="0.19685039370078741" top="0.15748031496062992" bottom="0" header="0" footer="0"/>
  <pageSetup paperSize="9" scale="9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259" r:id="rId4" name="Check Box 563">
              <controlPr defaultSize="0" autoFill="0" autoLine="0" autoPict="0">
                <anchor moveWithCells="1">
                  <from>
                    <xdr:col>2</xdr:col>
                    <xdr:colOff>942975</xdr:colOff>
                    <xdr:row>25</xdr:row>
                    <xdr:rowOff>161925</xdr:rowOff>
                  </from>
                  <to>
                    <xdr:col>2</xdr:col>
                    <xdr:colOff>2085975</xdr:colOff>
                    <xdr:row>27</xdr:row>
                    <xdr:rowOff>28575</xdr:rowOff>
                  </to>
                </anchor>
              </controlPr>
            </control>
          </mc:Choice>
        </mc:AlternateContent>
        <mc:AlternateContent xmlns:mc="http://schemas.openxmlformats.org/markup-compatibility/2006">
          <mc:Choice Requires="x14">
            <control shapeId="30260" r:id="rId5" name="Check Box 564">
              <controlPr defaultSize="0" autoFill="0" autoLine="0" autoPict="0">
                <anchor moveWithCells="1">
                  <from>
                    <xdr:col>1</xdr:col>
                    <xdr:colOff>9525</xdr:colOff>
                    <xdr:row>25</xdr:row>
                    <xdr:rowOff>152400</xdr:rowOff>
                  </from>
                  <to>
                    <xdr:col>2</xdr:col>
                    <xdr:colOff>952500</xdr:colOff>
                    <xdr:row>27</xdr:row>
                    <xdr:rowOff>9525</xdr:rowOff>
                  </to>
                </anchor>
              </controlPr>
            </control>
          </mc:Choice>
        </mc:AlternateContent>
        <mc:AlternateContent xmlns:mc="http://schemas.openxmlformats.org/markup-compatibility/2006">
          <mc:Choice Requires="x14">
            <control shapeId="30261" r:id="rId6" name="Check Box 565">
              <controlPr defaultSize="0" autoFill="0" autoLine="0" autoPict="0">
                <anchor moveWithCells="1">
                  <from>
                    <xdr:col>1</xdr:col>
                    <xdr:colOff>9525</xdr:colOff>
                    <xdr:row>24</xdr:row>
                    <xdr:rowOff>152400</xdr:rowOff>
                  </from>
                  <to>
                    <xdr:col>2</xdr:col>
                    <xdr:colOff>466725</xdr:colOff>
                    <xdr:row>26</xdr:row>
                    <xdr:rowOff>9525</xdr:rowOff>
                  </to>
                </anchor>
              </controlPr>
            </control>
          </mc:Choice>
        </mc:AlternateContent>
        <mc:AlternateContent xmlns:mc="http://schemas.openxmlformats.org/markup-compatibility/2006">
          <mc:Choice Requires="x14">
            <control shapeId="30262" r:id="rId7" name="Check Box 566">
              <controlPr defaultSize="0" autoFill="0" autoLine="0" autoPict="0">
                <anchor moveWithCells="1">
                  <from>
                    <xdr:col>1</xdr:col>
                    <xdr:colOff>9525</xdr:colOff>
                    <xdr:row>24</xdr:row>
                    <xdr:rowOff>0</xdr:rowOff>
                  </from>
                  <to>
                    <xdr:col>2</xdr:col>
                    <xdr:colOff>2171700</xdr:colOff>
                    <xdr:row>25</xdr:row>
                    <xdr:rowOff>38100</xdr:rowOff>
                  </to>
                </anchor>
              </controlPr>
            </control>
          </mc:Choice>
        </mc:AlternateContent>
        <mc:AlternateContent xmlns:mc="http://schemas.openxmlformats.org/markup-compatibility/2006">
          <mc:Choice Requires="x14">
            <control shapeId="30264" r:id="rId8" name="Check Box 568">
              <controlPr defaultSize="0" autoFill="0" autoLine="0" autoPict="0">
                <anchor moveWithCells="1">
                  <from>
                    <xdr:col>1</xdr:col>
                    <xdr:colOff>0</xdr:colOff>
                    <xdr:row>27</xdr:row>
                    <xdr:rowOff>0</xdr:rowOff>
                  </from>
                  <to>
                    <xdr:col>2</xdr:col>
                    <xdr:colOff>123825</xdr:colOff>
                    <xdr:row>28</xdr:row>
                    <xdr:rowOff>38100</xdr:rowOff>
                  </to>
                </anchor>
              </controlPr>
            </control>
          </mc:Choice>
        </mc:AlternateContent>
        <mc:AlternateContent xmlns:mc="http://schemas.openxmlformats.org/markup-compatibility/2006">
          <mc:Choice Requires="x14">
            <control shapeId="30265" r:id="rId9" name="Check Box 569">
              <controlPr defaultSize="0" autoFill="0" autoLine="0" autoPict="0">
                <anchor moveWithCells="1">
                  <from>
                    <xdr:col>2</xdr:col>
                    <xdr:colOff>942975</xdr:colOff>
                    <xdr:row>24</xdr:row>
                    <xdr:rowOff>142875</xdr:rowOff>
                  </from>
                  <to>
                    <xdr:col>2</xdr:col>
                    <xdr:colOff>1962150</xdr:colOff>
                    <xdr:row>26</xdr:row>
                    <xdr:rowOff>9525</xdr:rowOff>
                  </to>
                </anchor>
              </controlPr>
            </control>
          </mc:Choice>
        </mc:AlternateContent>
        <mc:AlternateContent xmlns:mc="http://schemas.openxmlformats.org/markup-compatibility/2006">
          <mc:Choice Requires="x14">
            <control shapeId="30266" r:id="rId10" name="Check Box 570">
              <controlPr defaultSize="0" autoFill="0" autoLine="0" autoPict="0">
                <anchor moveWithCells="1">
                  <from>
                    <xdr:col>4</xdr:col>
                    <xdr:colOff>1676400</xdr:colOff>
                    <xdr:row>30</xdr:row>
                    <xdr:rowOff>142875</xdr:rowOff>
                  </from>
                  <to>
                    <xdr:col>4</xdr:col>
                    <xdr:colOff>2428875</xdr:colOff>
                    <xdr:row>32</xdr:row>
                    <xdr:rowOff>28575</xdr:rowOff>
                  </to>
                </anchor>
              </controlPr>
            </control>
          </mc:Choice>
        </mc:AlternateContent>
        <mc:AlternateContent xmlns:mc="http://schemas.openxmlformats.org/markup-compatibility/2006">
          <mc:Choice Requires="x14">
            <control shapeId="30267" r:id="rId11" name="Check Box 571">
              <controlPr defaultSize="0" autoFill="0" autoLine="0" autoPict="0">
                <anchor moveWithCells="1">
                  <from>
                    <xdr:col>1</xdr:col>
                    <xdr:colOff>0</xdr:colOff>
                    <xdr:row>27</xdr:row>
                    <xdr:rowOff>161925</xdr:rowOff>
                  </from>
                  <to>
                    <xdr:col>2</xdr:col>
                    <xdr:colOff>1133475</xdr:colOff>
                    <xdr:row>29</xdr:row>
                    <xdr:rowOff>28575</xdr:rowOff>
                  </to>
                </anchor>
              </controlPr>
            </control>
          </mc:Choice>
        </mc:AlternateContent>
        <mc:AlternateContent xmlns:mc="http://schemas.openxmlformats.org/markup-compatibility/2006">
          <mc:Choice Requires="x14">
            <control shapeId="30268" r:id="rId12" name="Check Box 572">
              <controlPr defaultSize="0" autoFill="0" autoLine="0" autoPict="0">
                <anchor moveWithCells="1">
                  <from>
                    <xdr:col>2</xdr:col>
                    <xdr:colOff>2047875</xdr:colOff>
                    <xdr:row>25</xdr:row>
                    <xdr:rowOff>142875</xdr:rowOff>
                  </from>
                  <to>
                    <xdr:col>3</xdr:col>
                    <xdr:colOff>390525</xdr:colOff>
                    <xdr:row>27</xdr:row>
                    <xdr:rowOff>9525</xdr:rowOff>
                  </to>
                </anchor>
              </controlPr>
            </control>
          </mc:Choice>
        </mc:AlternateContent>
        <mc:AlternateContent xmlns:mc="http://schemas.openxmlformats.org/markup-compatibility/2006">
          <mc:Choice Requires="x14">
            <control shapeId="30270" r:id="rId13" name="Check Box 574">
              <controlPr defaultSize="0" autoFill="0" autoLine="0" autoPict="0">
                <anchor moveWithCells="1">
                  <from>
                    <xdr:col>4</xdr:col>
                    <xdr:colOff>123825</xdr:colOff>
                    <xdr:row>24</xdr:row>
                    <xdr:rowOff>161925</xdr:rowOff>
                  </from>
                  <to>
                    <xdr:col>5</xdr:col>
                    <xdr:colOff>371475</xdr:colOff>
                    <xdr:row>26</xdr:row>
                    <xdr:rowOff>28575</xdr:rowOff>
                  </to>
                </anchor>
              </controlPr>
            </control>
          </mc:Choice>
        </mc:AlternateContent>
        <mc:AlternateContent xmlns:mc="http://schemas.openxmlformats.org/markup-compatibility/2006">
          <mc:Choice Requires="x14">
            <control shapeId="30271" r:id="rId14" name="Check Box 575">
              <controlPr defaultSize="0" autoFill="0" autoLine="0" autoPict="0">
                <anchor moveWithCells="1">
                  <from>
                    <xdr:col>2</xdr:col>
                    <xdr:colOff>2047875</xdr:colOff>
                    <xdr:row>24</xdr:row>
                    <xdr:rowOff>152400</xdr:rowOff>
                  </from>
                  <to>
                    <xdr:col>4</xdr:col>
                    <xdr:colOff>38100</xdr:colOff>
                    <xdr:row>26</xdr:row>
                    <xdr:rowOff>9525</xdr:rowOff>
                  </to>
                </anchor>
              </controlPr>
            </control>
          </mc:Choice>
        </mc:AlternateContent>
        <mc:AlternateContent xmlns:mc="http://schemas.openxmlformats.org/markup-compatibility/2006">
          <mc:Choice Requires="x14">
            <control shapeId="30272" r:id="rId15" name="Check Box 576">
              <controlPr defaultSize="0" autoFill="0" autoLine="0" autoPict="0">
                <anchor moveWithCells="1">
                  <from>
                    <xdr:col>4</xdr:col>
                    <xdr:colOff>1162050</xdr:colOff>
                    <xdr:row>31</xdr:row>
                    <xdr:rowOff>142875</xdr:rowOff>
                  </from>
                  <to>
                    <xdr:col>4</xdr:col>
                    <xdr:colOff>2114550</xdr:colOff>
                    <xdr:row>33</xdr:row>
                    <xdr:rowOff>28575</xdr:rowOff>
                  </to>
                </anchor>
              </controlPr>
            </control>
          </mc:Choice>
        </mc:AlternateContent>
        <mc:AlternateContent xmlns:mc="http://schemas.openxmlformats.org/markup-compatibility/2006">
          <mc:Choice Requires="x14">
            <control shapeId="30273" r:id="rId16" name="Check Box 577">
              <controlPr defaultSize="0" autoFill="0" autoLine="0" autoPict="0">
                <anchor moveWithCells="1">
                  <from>
                    <xdr:col>4</xdr:col>
                    <xdr:colOff>28575</xdr:colOff>
                    <xdr:row>33</xdr:row>
                    <xdr:rowOff>142875</xdr:rowOff>
                  </from>
                  <to>
                    <xdr:col>4</xdr:col>
                    <xdr:colOff>1676400</xdr:colOff>
                    <xdr:row>35</xdr:row>
                    <xdr:rowOff>28575</xdr:rowOff>
                  </to>
                </anchor>
              </controlPr>
            </control>
          </mc:Choice>
        </mc:AlternateContent>
        <mc:AlternateContent xmlns:mc="http://schemas.openxmlformats.org/markup-compatibility/2006">
          <mc:Choice Requires="x14">
            <control shapeId="30274" r:id="rId17" name="Check Box 578">
              <controlPr defaultSize="0" autoFill="0" autoLine="0" autoPict="0">
                <anchor moveWithCells="1">
                  <from>
                    <xdr:col>4</xdr:col>
                    <xdr:colOff>295275</xdr:colOff>
                    <xdr:row>28</xdr:row>
                    <xdr:rowOff>152400</xdr:rowOff>
                  </from>
                  <to>
                    <xdr:col>4</xdr:col>
                    <xdr:colOff>781050</xdr:colOff>
                    <xdr:row>30</xdr:row>
                    <xdr:rowOff>28575</xdr:rowOff>
                  </to>
                </anchor>
              </controlPr>
            </control>
          </mc:Choice>
        </mc:AlternateContent>
        <mc:AlternateContent xmlns:mc="http://schemas.openxmlformats.org/markup-compatibility/2006">
          <mc:Choice Requires="x14">
            <control shapeId="30275" r:id="rId18" name="Check Box 579">
              <controlPr defaultSize="0" autoFill="0" autoLine="0" autoPict="0">
                <anchor moveWithCells="1">
                  <from>
                    <xdr:col>3</xdr:col>
                    <xdr:colOff>542925</xdr:colOff>
                    <xdr:row>29</xdr:row>
                    <xdr:rowOff>142875</xdr:rowOff>
                  </from>
                  <to>
                    <xdr:col>4</xdr:col>
                    <xdr:colOff>581025</xdr:colOff>
                    <xdr:row>31</xdr:row>
                    <xdr:rowOff>28575</xdr:rowOff>
                  </to>
                </anchor>
              </controlPr>
            </control>
          </mc:Choice>
        </mc:AlternateContent>
        <mc:AlternateContent xmlns:mc="http://schemas.openxmlformats.org/markup-compatibility/2006">
          <mc:Choice Requires="x14">
            <control shapeId="30276" r:id="rId19" name="Check Box 580">
              <controlPr defaultSize="0" autoFill="0" autoLine="0" autoPict="0">
                <anchor moveWithCells="1">
                  <from>
                    <xdr:col>4</xdr:col>
                    <xdr:colOff>1209675</xdr:colOff>
                    <xdr:row>28</xdr:row>
                    <xdr:rowOff>152400</xdr:rowOff>
                  </from>
                  <to>
                    <xdr:col>4</xdr:col>
                    <xdr:colOff>1752600</xdr:colOff>
                    <xdr:row>30</xdr:row>
                    <xdr:rowOff>28575</xdr:rowOff>
                  </to>
                </anchor>
              </controlPr>
            </control>
          </mc:Choice>
        </mc:AlternateContent>
        <mc:AlternateContent xmlns:mc="http://schemas.openxmlformats.org/markup-compatibility/2006">
          <mc:Choice Requires="x14">
            <control shapeId="30277" r:id="rId20" name="Check Box 581">
              <controlPr defaultSize="0" autoFill="0" autoLine="0" autoPict="0">
                <anchor moveWithCells="1">
                  <from>
                    <xdr:col>4</xdr:col>
                    <xdr:colOff>733425</xdr:colOff>
                    <xdr:row>28</xdr:row>
                    <xdr:rowOff>152400</xdr:rowOff>
                  </from>
                  <to>
                    <xdr:col>4</xdr:col>
                    <xdr:colOff>1323975</xdr:colOff>
                    <xdr:row>30</xdr:row>
                    <xdr:rowOff>28575</xdr:rowOff>
                  </to>
                </anchor>
              </controlPr>
            </control>
          </mc:Choice>
        </mc:AlternateContent>
        <mc:AlternateContent xmlns:mc="http://schemas.openxmlformats.org/markup-compatibility/2006">
          <mc:Choice Requires="x14">
            <control shapeId="30278" r:id="rId21" name="Check Box 582">
              <controlPr defaultSize="0" autoFill="0" autoLine="0" autoPict="0">
                <anchor moveWithCells="1">
                  <from>
                    <xdr:col>4</xdr:col>
                    <xdr:colOff>723900</xdr:colOff>
                    <xdr:row>29</xdr:row>
                    <xdr:rowOff>142875</xdr:rowOff>
                  </from>
                  <to>
                    <xdr:col>4</xdr:col>
                    <xdr:colOff>1533525</xdr:colOff>
                    <xdr:row>31</xdr:row>
                    <xdr:rowOff>28575</xdr:rowOff>
                  </to>
                </anchor>
              </controlPr>
            </control>
          </mc:Choice>
        </mc:AlternateContent>
        <mc:AlternateContent xmlns:mc="http://schemas.openxmlformats.org/markup-compatibility/2006">
          <mc:Choice Requires="x14">
            <control shapeId="30279" r:id="rId22" name="Check Box 583">
              <controlPr defaultSize="0" autoFill="0" autoLine="0" autoPict="0">
                <anchor moveWithCells="1">
                  <from>
                    <xdr:col>3</xdr:col>
                    <xdr:colOff>542925</xdr:colOff>
                    <xdr:row>30</xdr:row>
                    <xdr:rowOff>142875</xdr:rowOff>
                  </from>
                  <to>
                    <xdr:col>4</xdr:col>
                    <xdr:colOff>762000</xdr:colOff>
                    <xdr:row>32</xdr:row>
                    <xdr:rowOff>28575</xdr:rowOff>
                  </to>
                </anchor>
              </controlPr>
            </control>
          </mc:Choice>
        </mc:AlternateContent>
        <mc:AlternateContent xmlns:mc="http://schemas.openxmlformats.org/markup-compatibility/2006">
          <mc:Choice Requires="x14">
            <control shapeId="30280" r:id="rId23" name="Check Box 584">
              <controlPr defaultSize="0" autoFill="0" autoLine="0" autoPict="0">
                <anchor moveWithCells="1">
                  <from>
                    <xdr:col>4</xdr:col>
                    <xdr:colOff>723900</xdr:colOff>
                    <xdr:row>30</xdr:row>
                    <xdr:rowOff>142875</xdr:rowOff>
                  </from>
                  <to>
                    <xdr:col>4</xdr:col>
                    <xdr:colOff>1457325</xdr:colOff>
                    <xdr:row>32</xdr:row>
                    <xdr:rowOff>38100</xdr:rowOff>
                  </to>
                </anchor>
              </controlPr>
            </control>
          </mc:Choice>
        </mc:AlternateContent>
        <mc:AlternateContent xmlns:mc="http://schemas.openxmlformats.org/markup-compatibility/2006">
          <mc:Choice Requires="x14">
            <control shapeId="30281" r:id="rId24" name="Check Box 585">
              <controlPr defaultSize="0" autoFill="0" autoLine="0" autoPict="0">
                <anchor moveWithCells="1">
                  <from>
                    <xdr:col>3</xdr:col>
                    <xdr:colOff>542925</xdr:colOff>
                    <xdr:row>31</xdr:row>
                    <xdr:rowOff>142875</xdr:rowOff>
                  </from>
                  <to>
                    <xdr:col>4</xdr:col>
                    <xdr:colOff>762000</xdr:colOff>
                    <xdr:row>33</xdr:row>
                    <xdr:rowOff>28575</xdr:rowOff>
                  </to>
                </anchor>
              </controlPr>
            </control>
          </mc:Choice>
        </mc:AlternateContent>
        <mc:AlternateContent xmlns:mc="http://schemas.openxmlformats.org/markup-compatibility/2006">
          <mc:Choice Requires="x14">
            <control shapeId="30282" r:id="rId25" name="Check Box 586">
              <controlPr defaultSize="0" autoFill="0" autoLine="0" autoPict="0">
                <anchor moveWithCells="1">
                  <from>
                    <xdr:col>4</xdr:col>
                    <xdr:colOff>723900</xdr:colOff>
                    <xdr:row>32</xdr:row>
                    <xdr:rowOff>142875</xdr:rowOff>
                  </from>
                  <to>
                    <xdr:col>4</xdr:col>
                    <xdr:colOff>1457325</xdr:colOff>
                    <xdr:row>34</xdr:row>
                    <xdr:rowOff>28575</xdr:rowOff>
                  </to>
                </anchor>
              </controlPr>
            </control>
          </mc:Choice>
        </mc:AlternateContent>
        <mc:AlternateContent xmlns:mc="http://schemas.openxmlformats.org/markup-compatibility/2006">
          <mc:Choice Requires="x14">
            <control shapeId="30283" r:id="rId26" name="Check Box 587">
              <controlPr defaultSize="0" autoFill="0" autoLine="0" autoPict="0">
                <anchor moveWithCells="1">
                  <from>
                    <xdr:col>3</xdr:col>
                    <xdr:colOff>533400</xdr:colOff>
                    <xdr:row>32</xdr:row>
                    <xdr:rowOff>142875</xdr:rowOff>
                  </from>
                  <to>
                    <xdr:col>4</xdr:col>
                    <xdr:colOff>295275</xdr:colOff>
                    <xdr:row>34</xdr:row>
                    <xdr:rowOff>28575</xdr:rowOff>
                  </to>
                </anchor>
              </controlPr>
            </control>
          </mc:Choice>
        </mc:AlternateContent>
        <mc:AlternateContent xmlns:mc="http://schemas.openxmlformats.org/markup-compatibility/2006">
          <mc:Choice Requires="x14">
            <control shapeId="30284" r:id="rId27" name="Check Box 588">
              <controlPr defaultSize="0" autoFill="0" autoLine="0" autoPict="0">
                <anchor moveWithCells="1">
                  <from>
                    <xdr:col>1</xdr:col>
                    <xdr:colOff>0</xdr:colOff>
                    <xdr:row>35</xdr:row>
                    <xdr:rowOff>152400</xdr:rowOff>
                  </from>
                  <to>
                    <xdr:col>2</xdr:col>
                    <xdr:colOff>381000</xdr:colOff>
                    <xdr:row>37</xdr:row>
                    <xdr:rowOff>38100</xdr:rowOff>
                  </to>
                </anchor>
              </controlPr>
            </control>
          </mc:Choice>
        </mc:AlternateContent>
        <mc:AlternateContent xmlns:mc="http://schemas.openxmlformats.org/markup-compatibility/2006">
          <mc:Choice Requires="x14">
            <control shapeId="30285" r:id="rId28" name="Check Box 589">
              <controlPr defaultSize="0" autoFill="0" autoLine="0" autoPict="0">
                <anchor moveWithCells="1">
                  <from>
                    <xdr:col>1</xdr:col>
                    <xdr:colOff>0</xdr:colOff>
                    <xdr:row>36</xdr:row>
                    <xdr:rowOff>142875</xdr:rowOff>
                  </from>
                  <to>
                    <xdr:col>2</xdr:col>
                    <xdr:colOff>1181100</xdr:colOff>
                    <xdr:row>38</xdr:row>
                    <xdr:rowOff>28575</xdr:rowOff>
                  </to>
                </anchor>
              </controlPr>
            </control>
          </mc:Choice>
        </mc:AlternateContent>
        <mc:AlternateContent xmlns:mc="http://schemas.openxmlformats.org/markup-compatibility/2006">
          <mc:Choice Requires="x14">
            <control shapeId="30286" r:id="rId29" name="Check Box 590">
              <controlPr defaultSize="0" autoFill="0" autoLine="0" autoPict="0">
                <anchor moveWithCells="1">
                  <from>
                    <xdr:col>2</xdr:col>
                    <xdr:colOff>2476500</xdr:colOff>
                    <xdr:row>36</xdr:row>
                    <xdr:rowOff>142875</xdr:rowOff>
                  </from>
                  <to>
                    <xdr:col>4</xdr:col>
                    <xdr:colOff>581025</xdr:colOff>
                    <xdr:row>38</xdr:row>
                    <xdr:rowOff>28575</xdr:rowOff>
                  </to>
                </anchor>
              </controlPr>
            </control>
          </mc:Choice>
        </mc:AlternateContent>
        <mc:AlternateContent xmlns:mc="http://schemas.openxmlformats.org/markup-compatibility/2006">
          <mc:Choice Requires="x14">
            <control shapeId="30287" r:id="rId30" name="Check Box 591">
              <controlPr defaultSize="0" autoFill="0" autoLine="0" autoPict="0">
                <anchor moveWithCells="1">
                  <from>
                    <xdr:col>3</xdr:col>
                    <xdr:colOff>342900</xdr:colOff>
                    <xdr:row>37</xdr:row>
                    <xdr:rowOff>142875</xdr:rowOff>
                  </from>
                  <to>
                    <xdr:col>4</xdr:col>
                    <xdr:colOff>1714500</xdr:colOff>
                    <xdr:row>39</xdr:row>
                    <xdr:rowOff>28575</xdr:rowOff>
                  </to>
                </anchor>
              </controlPr>
            </control>
          </mc:Choice>
        </mc:AlternateContent>
        <mc:AlternateContent xmlns:mc="http://schemas.openxmlformats.org/markup-compatibility/2006">
          <mc:Choice Requires="x14">
            <control shapeId="30288" r:id="rId31" name="Check Box 592">
              <controlPr defaultSize="0" autoFill="0" autoLine="0" autoPict="0">
                <anchor moveWithCells="1">
                  <from>
                    <xdr:col>2</xdr:col>
                    <xdr:colOff>2476500</xdr:colOff>
                    <xdr:row>35</xdr:row>
                    <xdr:rowOff>142875</xdr:rowOff>
                  </from>
                  <to>
                    <xdr:col>4</xdr:col>
                    <xdr:colOff>428625</xdr:colOff>
                    <xdr:row>37</xdr:row>
                    <xdr:rowOff>38100</xdr:rowOff>
                  </to>
                </anchor>
              </controlPr>
            </control>
          </mc:Choice>
        </mc:AlternateContent>
        <mc:AlternateContent xmlns:mc="http://schemas.openxmlformats.org/markup-compatibility/2006">
          <mc:Choice Requires="x14">
            <control shapeId="30289" r:id="rId32" name="Check Box 593">
              <controlPr defaultSize="0" autoFill="0" autoLine="0" autoPict="0">
                <anchor moveWithCells="1">
                  <from>
                    <xdr:col>1</xdr:col>
                    <xdr:colOff>0</xdr:colOff>
                    <xdr:row>38</xdr:row>
                    <xdr:rowOff>123825</xdr:rowOff>
                  </from>
                  <to>
                    <xdr:col>2</xdr:col>
                    <xdr:colOff>1495425</xdr:colOff>
                    <xdr:row>40</xdr:row>
                    <xdr:rowOff>38100</xdr:rowOff>
                  </to>
                </anchor>
              </controlPr>
            </control>
          </mc:Choice>
        </mc:AlternateContent>
        <mc:AlternateContent xmlns:mc="http://schemas.openxmlformats.org/markup-compatibility/2006">
          <mc:Choice Requires="x14">
            <control shapeId="30290" r:id="rId33" name="Check Box 594">
              <controlPr defaultSize="0" autoFill="0" autoLine="0" autoPict="0">
                <anchor moveWithCells="1">
                  <from>
                    <xdr:col>1</xdr:col>
                    <xdr:colOff>0</xdr:colOff>
                    <xdr:row>39</xdr:row>
                    <xdr:rowOff>142875</xdr:rowOff>
                  </from>
                  <to>
                    <xdr:col>2</xdr:col>
                    <xdr:colOff>1266825</xdr:colOff>
                    <xdr:row>41</xdr:row>
                    <xdr:rowOff>28575</xdr:rowOff>
                  </to>
                </anchor>
              </controlPr>
            </control>
          </mc:Choice>
        </mc:AlternateContent>
        <mc:AlternateContent xmlns:mc="http://schemas.openxmlformats.org/markup-compatibility/2006">
          <mc:Choice Requires="x14">
            <control shapeId="30291" r:id="rId34" name="Check Box 595">
              <controlPr defaultSize="0" autoFill="0" autoLine="0" autoPict="0">
                <anchor moveWithCells="1">
                  <from>
                    <xdr:col>1</xdr:col>
                    <xdr:colOff>0</xdr:colOff>
                    <xdr:row>37</xdr:row>
                    <xdr:rowOff>142875</xdr:rowOff>
                  </from>
                  <to>
                    <xdr:col>2</xdr:col>
                    <xdr:colOff>752475</xdr:colOff>
                    <xdr:row>39</xdr:row>
                    <xdr:rowOff>28575</xdr:rowOff>
                  </to>
                </anchor>
              </controlPr>
            </control>
          </mc:Choice>
        </mc:AlternateContent>
        <mc:AlternateContent xmlns:mc="http://schemas.openxmlformats.org/markup-compatibility/2006">
          <mc:Choice Requires="x14">
            <control shapeId="30292" r:id="rId35" name="Check Box 596">
              <controlPr defaultSize="0" autoFill="0" autoLine="0" autoPict="0">
                <anchor moveWithCells="1">
                  <from>
                    <xdr:col>2</xdr:col>
                    <xdr:colOff>1152525</xdr:colOff>
                    <xdr:row>42</xdr:row>
                    <xdr:rowOff>142875</xdr:rowOff>
                  </from>
                  <to>
                    <xdr:col>2</xdr:col>
                    <xdr:colOff>1647825</xdr:colOff>
                    <xdr:row>44</xdr:row>
                    <xdr:rowOff>28575</xdr:rowOff>
                  </to>
                </anchor>
              </controlPr>
            </control>
          </mc:Choice>
        </mc:AlternateContent>
        <mc:AlternateContent xmlns:mc="http://schemas.openxmlformats.org/markup-compatibility/2006">
          <mc:Choice Requires="x14">
            <control shapeId="30293" r:id="rId36" name="Check Box 597">
              <controlPr defaultSize="0" autoFill="0" autoLine="0" autoPict="0">
                <anchor moveWithCells="1">
                  <from>
                    <xdr:col>2</xdr:col>
                    <xdr:colOff>676275</xdr:colOff>
                    <xdr:row>37</xdr:row>
                    <xdr:rowOff>152400</xdr:rowOff>
                  </from>
                  <to>
                    <xdr:col>2</xdr:col>
                    <xdr:colOff>1209675</xdr:colOff>
                    <xdr:row>39</xdr:row>
                    <xdr:rowOff>38100</xdr:rowOff>
                  </to>
                </anchor>
              </controlPr>
            </control>
          </mc:Choice>
        </mc:AlternateContent>
        <mc:AlternateContent xmlns:mc="http://schemas.openxmlformats.org/markup-compatibility/2006">
          <mc:Choice Requires="x14">
            <control shapeId="30294" r:id="rId37" name="Check Box 598">
              <controlPr defaultSize="0" autoFill="0" autoLine="0" autoPict="0">
                <anchor moveWithCells="1">
                  <from>
                    <xdr:col>2</xdr:col>
                    <xdr:colOff>1104900</xdr:colOff>
                    <xdr:row>37</xdr:row>
                    <xdr:rowOff>152400</xdr:rowOff>
                  </from>
                  <to>
                    <xdr:col>2</xdr:col>
                    <xdr:colOff>1657350</xdr:colOff>
                    <xdr:row>39</xdr:row>
                    <xdr:rowOff>38100</xdr:rowOff>
                  </to>
                </anchor>
              </controlPr>
            </control>
          </mc:Choice>
        </mc:AlternateContent>
        <mc:AlternateContent xmlns:mc="http://schemas.openxmlformats.org/markup-compatibility/2006">
          <mc:Choice Requires="x14">
            <control shapeId="30295" r:id="rId38" name="Check Box 599">
              <controlPr defaultSize="0" autoFill="0" autoLine="0" autoPict="0">
                <anchor moveWithCells="1">
                  <from>
                    <xdr:col>3</xdr:col>
                    <xdr:colOff>0</xdr:colOff>
                    <xdr:row>38</xdr:row>
                    <xdr:rowOff>142875</xdr:rowOff>
                  </from>
                  <to>
                    <xdr:col>4</xdr:col>
                    <xdr:colOff>1247775</xdr:colOff>
                    <xdr:row>40</xdr:row>
                    <xdr:rowOff>28575</xdr:rowOff>
                  </to>
                </anchor>
              </controlPr>
            </control>
          </mc:Choice>
        </mc:AlternateContent>
        <mc:AlternateContent xmlns:mc="http://schemas.openxmlformats.org/markup-compatibility/2006">
          <mc:Choice Requires="x14">
            <control shapeId="30296" r:id="rId39" name="Check Box 600">
              <controlPr defaultSize="0" autoFill="0" autoLine="0" autoPict="0">
                <anchor moveWithCells="1">
                  <from>
                    <xdr:col>5</xdr:col>
                    <xdr:colOff>9525</xdr:colOff>
                    <xdr:row>35</xdr:row>
                    <xdr:rowOff>142875</xdr:rowOff>
                  </from>
                  <to>
                    <xdr:col>5</xdr:col>
                    <xdr:colOff>1247775</xdr:colOff>
                    <xdr:row>37</xdr:row>
                    <xdr:rowOff>28575</xdr:rowOff>
                  </to>
                </anchor>
              </controlPr>
            </control>
          </mc:Choice>
        </mc:AlternateContent>
        <mc:AlternateContent xmlns:mc="http://schemas.openxmlformats.org/markup-compatibility/2006">
          <mc:Choice Requires="x14">
            <control shapeId="30297" r:id="rId40" name="Check Box 601">
              <controlPr defaultSize="0" autoFill="0" autoLine="0" autoPict="0">
                <anchor moveWithCells="1">
                  <from>
                    <xdr:col>5</xdr:col>
                    <xdr:colOff>295275</xdr:colOff>
                    <xdr:row>36</xdr:row>
                    <xdr:rowOff>142875</xdr:rowOff>
                  </from>
                  <to>
                    <xdr:col>5</xdr:col>
                    <xdr:colOff>2381250</xdr:colOff>
                    <xdr:row>38</xdr:row>
                    <xdr:rowOff>38100</xdr:rowOff>
                  </to>
                </anchor>
              </controlPr>
            </control>
          </mc:Choice>
        </mc:AlternateContent>
        <mc:AlternateContent xmlns:mc="http://schemas.openxmlformats.org/markup-compatibility/2006">
          <mc:Choice Requires="x14">
            <control shapeId="30298" r:id="rId41" name="Check Box 602">
              <controlPr defaultSize="0" autoFill="0" autoLine="0" autoPict="0">
                <anchor moveWithCells="1">
                  <from>
                    <xdr:col>5</xdr:col>
                    <xdr:colOff>28575</xdr:colOff>
                    <xdr:row>37</xdr:row>
                    <xdr:rowOff>142875</xdr:rowOff>
                  </from>
                  <to>
                    <xdr:col>5</xdr:col>
                    <xdr:colOff>1104900</xdr:colOff>
                    <xdr:row>39</xdr:row>
                    <xdr:rowOff>28575</xdr:rowOff>
                  </to>
                </anchor>
              </controlPr>
            </control>
          </mc:Choice>
        </mc:AlternateContent>
        <mc:AlternateContent xmlns:mc="http://schemas.openxmlformats.org/markup-compatibility/2006">
          <mc:Choice Requires="x14">
            <control shapeId="30299" r:id="rId42" name="Check Box 603">
              <controlPr defaultSize="0" autoFill="0" autoLine="0" autoPict="0">
                <anchor moveWithCells="1">
                  <from>
                    <xdr:col>5</xdr:col>
                    <xdr:colOff>295275</xdr:colOff>
                    <xdr:row>38</xdr:row>
                    <xdr:rowOff>142875</xdr:rowOff>
                  </from>
                  <to>
                    <xdr:col>5</xdr:col>
                    <xdr:colOff>2409825</xdr:colOff>
                    <xdr:row>40</xdr:row>
                    <xdr:rowOff>28575</xdr:rowOff>
                  </to>
                </anchor>
              </controlPr>
            </control>
          </mc:Choice>
        </mc:AlternateContent>
        <mc:AlternateContent xmlns:mc="http://schemas.openxmlformats.org/markup-compatibility/2006">
          <mc:Choice Requires="x14">
            <control shapeId="30300" r:id="rId43" name="Check Box 604">
              <controlPr defaultSize="0" autoFill="0" autoLine="0" autoPict="0">
                <anchor moveWithCells="1">
                  <from>
                    <xdr:col>5</xdr:col>
                    <xdr:colOff>295275</xdr:colOff>
                    <xdr:row>39</xdr:row>
                    <xdr:rowOff>142875</xdr:rowOff>
                  </from>
                  <to>
                    <xdr:col>5</xdr:col>
                    <xdr:colOff>2571750</xdr:colOff>
                    <xdr:row>41</xdr:row>
                    <xdr:rowOff>28575</xdr:rowOff>
                  </to>
                </anchor>
              </controlPr>
            </control>
          </mc:Choice>
        </mc:AlternateContent>
        <mc:AlternateContent xmlns:mc="http://schemas.openxmlformats.org/markup-compatibility/2006">
          <mc:Choice Requires="x14">
            <control shapeId="30301" r:id="rId44" name="Check Box 605">
              <controlPr defaultSize="0" autoFill="0" autoLine="0" autoPict="0">
                <anchor moveWithCells="1">
                  <from>
                    <xdr:col>4</xdr:col>
                    <xdr:colOff>1695450</xdr:colOff>
                    <xdr:row>41</xdr:row>
                    <xdr:rowOff>142875</xdr:rowOff>
                  </from>
                  <to>
                    <xdr:col>4</xdr:col>
                    <xdr:colOff>2752725</xdr:colOff>
                    <xdr:row>43</xdr:row>
                    <xdr:rowOff>28575</xdr:rowOff>
                  </to>
                </anchor>
              </controlPr>
            </control>
          </mc:Choice>
        </mc:AlternateContent>
        <mc:AlternateContent xmlns:mc="http://schemas.openxmlformats.org/markup-compatibility/2006">
          <mc:Choice Requires="x14">
            <control shapeId="30302" r:id="rId45" name="Check Box 606">
              <controlPr defaultSize="0" autoFill="0" autoLine="0" autoPict="0">
                <anchor moveWithCells="1">
                  <from>
                    <xdr:col>3</xdr:col>
                    <xdr:colOff>76200</xdr:colOff>
                    <xdr:row>41</xdr:row>
                    <xdr:rowOff>142875</xdr:rowOff>
                  </from>
                  <to>
                    <xdr:col>4</xdr:col>
                    <xdr:colOff>133350</xdr:colOff>
                    <xdr:row>43</xdr:row>
                    <xdr:rowOff>28575</xdr:rowOff>
                  </to>
                </anchor>
              </controlPr>
            </control>
          </mc:Choice>
        </mc:AlternateContent>
        <mc:AlternateContent xmlns:mc="http://schemas.openxmlformats.org/markup-compatibility/2006">
          <mc:Choice Requires="x14">
            <control shapeId="30303" r:id="rId46" name="Check Box 607">
              <controlPr defaultSize="0" autoFill="0" autoLine="0" autoPict="0">
                <anchor moveWithCells="1">
                  <from>
                    <xdr:col>4</xdr:col>
                    <xdr:colOff>552450</xdr:colOff>
                    <xdr:row>41</xdr:row>
                    <xdr:rowOff>152400</xdr:rowOff>
                  </from>
                  <to>
                    <xdr:col>4</xdr:col>
                    <xdr:colOff>1247775</xdr:colOff>
                    <xdr:row>43</xdr:row>
                    <xdr:rowOff>38100</xdr:rowOff>
                  </to>
                </anchor>
              </controlPr>
            </control>
          </mc:Choice>
        </mc:AlternateContent>
        <mc:AlternateContent xmlns:mc="http://schemas.openxmlformats.org/markup-compatibility/2006">
          <mc:Choice Requires="x14">
            <control shapeId="30304" r:id="rId47" name="Check Box 608">
              <controlPr defaultSize="0" autoFill="0" autoLine="0" autoPict="0">
                <anchor moveWithCells="1">
                  <from>
                    <xdr:col>1</xdr:col>
                    <xdr:colOff>0</xdr:colOff>
                    <xdr:row>42</xdr:row>
                    <xdr:rowOff>142875</xdr:rowOff>
                  </from>
                  <to>
                    <xdr:col>1</xdr:col>
                    <xdr:colOff>304800</xdr:colOff>
                    <xdr:row>44</xdr:row>
                    <xdr:rowOff>28575</xdr:rowOff>
                  </to>
                </anchor>
              </controlPr>
            </control>
          </mc:Choice>
        </mc:AlternateContent>
        <mc:AlternateContent xmlns:mc="http://schemas.openxmlformats.org/markup-compatibility/2006">
          <mc:Choice Requires="x14">
            <control shapeId="30314" r:id="rId48" name="Check Box 618">
              <controlPr defaultSize="0" autoFill="0" autoLine="0" autoPict="0">
                <anchor moveWithCells="1">
                  <from>
                    <xdr:col>0</xdr:col>
                    <xdr:colOff>857250</xdr:colOff>
                    <xdr:row>4</xdr:row>
                    <xdr:rowOff>142875</xdr:rowOff>
                  </from>
                  <to>
                    <xdr:col>1</xdr:col>
                    <xdr:colOff>381000</xdr:colOff>
                    <xdr:row>6</xdr:row>
                    <xdr:rowOff>28575</xdr:rowOff>
                  </to>
                </anchor>
              </controlPr>
            </control>
          </mc:Choice>
        </mc:AlternateContent>
        <mc:AlternateContent xmlns:mc="http://schemas.openxmlformats.org/markup-compatibility/2006">
          <mc:Choice Requires="x14">
            <control shapeId="30315" r:id="rId49" name="Check Box 619">
              <controlPr defaultSize="0" autoFill="0" autoLine="0" autoPict="0">
                <anchor moveWithCells="1">
                  <from>
                    <xdr:col>0</xdr:col>
                    <xdr:colOff>857250</xdr:colOff>
                    <xdr:row>5</xdr:row>
                    <xdr:rowOff>142875</xdr:rowOff>
                  </from>
                  <to>
                    <xdr:col>1</xdr:col>
                    <xdr:colOff>381000</xdr:colOff>
                    <xdr:row>7</xdr:row>
                    <xdr:rowOff>28575</xdr:rowOff>
                  </to>
                </anchor>
              </controlPr>
            </control>
          </mc:Choice>
        </mc:AlternateContent>
        <mc:AlternateContent xmlns:mc="http://schemas.openxmlformats.org/markup-compatibility/2006">
          <mc:Choice Requires="x14">
            <control shapeId="30316" r:id="rId50" name="Check Box 620">
              <controlPr defaultSize="0" autoFill="0" autoLine="0" autoPict="0">
                <anchor moveWithCells="1">
                  <from>
                    <xdr:col>0</xdr:col>
                    <xdr:colOff>857250</xdr:colOff>
                    <xdr:row>3</xdr:row>
                    <xdr:rowOff>219075</xdr:rowOff>
                  </from>
                  <to>
                    <xdr:col>1</xdr:col>
                    <xdr:colOff>381000</xdr:colOff>
                    <xdr:row>5</xdr:row>
                    <xdr:rowOff>28575</xdr:rowOff>
                  </to>
                </anchor>
              </controlPr>
            </control>
          </mc:Choice>
        </mc:AlternateContent>
        <mc:AlternateContent xmlns:mc="http://schemas.openxmlformats.org/markup-compatibility/2006">
          <mc:Choice Requires="x14">
            <control shapeId="30317" r:id="rId51" name="Check Box 621">
              <controlPr defaultSize="0" autoFill="0" autoLine="0" autoPict="0">
                <anchor moveWithCells="1">
                  <from>
                    <xdr:col>0</xdr:col>
                    <xdr:colOff>876300</xdr:colOff>
                    <xdr:row>6</xdr:row>
                    <xdr:rowOff>142875</xdr:rowOff>
                  </from>
                  <to>
                    <xdr:col>1</xdr:col>
                    <xdr:colOff>390525</xdr:colOff>
                    <xdr:row>8</xdr:row>
                    <xdr:rowOff>28575</xdr:rowOff>
                  </to>
                </anchor>
              </controlPr>
            </control>
          </mc:Choice>
        </mc:AlternateContent>
        <mc:AlternateContent xmlns:mc="http://schemas.openxmlformats.org/markup-compatibility/2006">
          <mc:Choice Requires="x14">
            <control shapeId="30318" r:id="rId52" name="Check Box 622">
              <controlPr defaultSize="0" autoFill="0" autoLine="0" autoPict="0">
                <anchor moveWithCells="1">
                  <from>
                    <xdr:col>0</xdr:col>
                    <xdr:colOff>876300</xdr:colOff>
                    <xdr:row>7</xdr:row>
                    <xdr:rowOff>142875</xdr:rowOff>
                  </from>
                  <to>
                    <xdr:col>1</xdr:col>
                    <xdr:colOff>390525</xdr:colOff>
                    <xdr:row>9</xdr:row>
                    <xdr:rowOff>28575</xdr:rowOff>
                  </to>
                </anchor>
              </controlPr>
            </control>
          </mc:Choice>
        </mc:AlternateContent>
        <mc:AlternateContent xmlns:mc="http://schemas.openxmlformats.org/markup-compatibility/2006">
          <mc:Choice Requires="x14">
            <control shapeId="30319" r:id="rId53" name="Check Box 623">
              <controlPr defaultSize="0" autoFill="0" autoLine="0" autoPict="0">
                <anchor moveWithCells="1">
                  <from>
                    <xdr:col>0</xdr:col>
                    <xdr:colOff>876300</xdr:colOff>
                    <xdr:row>8</xdr:row>
                    <xdr:rowOff>142875</xdr:rowOff>
                  </from>
                  <to>
                    <xdr:col>1</xdr:col>
                    <xdr:colOff>390525</xdr:colOff>
                    <xdr:row>10</xdr:row>
                    <xdr:rowOff>28575</xdr:rowOff>
                  </to>
                </anchor>
              </controlPr>
            </control>
          </mc:Choice>
        </mc:AlternateContent>
        <mc:AlternateContent xmlns:mc="http://schemas.openxmlformats.org/markup-compatibility/2006">
          <mc:Choice Requires="x14">
            <control shapeId="30320" r:id="rId54" name="Check Box 624">
              <controlPr defaultSize="0" autoFill="0" autoLine="0" autoPict="0">
                <anchor moveWithCells="1">
                  <from>
                    <xdr:col>0</xdr:col>
                    <xdr:colOff>876300</xdr:colOff>
                    <xdr:row>9</xdr:row>
                    <xdr:rowOff>142875</xdr:rowOff>
                  </from>
                  <to>
                    <xdr:col>1</xdr:col>
                    <xdr:colOff>390525</xdr:colOff>
                    <xdr:row>11</xdr:row>
                    <xdr:rowOff>28575</xdr:rowOff>
                  </to>
                </anchor>
              </controlPr>
            </control>
          </mc:Choice>
        </mc:AlternateContent>
        <mc:AlternateContent xmlns:mc="http://schemas.openxmlformats.org/markup-compatibility/2006">
          <mc:Choice Requires="x14">
            <control shapeId="30321" r:id="rId55" name="Check Box 625">
              <controlPr defaultSize="0" autoFill="0" autoLine="0" autoPict="0">
                <anchor moveWithCells="1">
                  <from>
                    <xdr:col>0</xdr:col>
                    <xdr:colOff>876300</xdr:colOff>
                    <xdr:row>10</xdr:row>
                    <xdr:rowOff>142875</xdr:rowOff>
                  </from>
                  <to>
                    <xdr:col>1</xdr:col>
                    <xdr:colOff>390525</xdr:colOff>
                    <xdr:row>12</xdr:row>
                    <xdr:rowOff>28575</xdr:rowOff>
                  </to>
                </anchor>
              </controlPr>
            </control>
          </mc:Choice>
        </mc:AlternateContent>
        <mc:AlternateContent xmlns:mc="http://schemas.openxmlformats.org/markup-compatibility/2006">
          <mc:Choice Requires="x14">
            <control shapeId="30322" r:id="rId56" name="Check Box 626">
              <controlPr defaultSize="0" autoFill="0" autoLine="0" autoPict="0">
                <anchor moveWithCells="1">
                  <from>
                    <xdr:col>2</xdr:col>
                    <xdr:colOff>2457450</xdr:colOff>
                    <xdr:row>3</xdr:row>
                    <xdr:rowOff>219075</xdr:rowOff>
                  </from>
                  <to>
                    <xdr:col>3</xdr:col>
                    <xdr:colOff>390525</xdr:colOff>
                    <xdr:row>5</xdr:row>
                    <xdr:rowOff>28575</xdr:rowOff>
                  </to>
                </anchor>
              </controlPr>
            </control>
          </mc:Choice>
        </mc:AlternateContent>
        <mc:AlternateContent xmlns:mc="http://schemas.openxmlformats.org/markup-compatibility/2006">
          <mc:Choice Requires="x14">
            <control shapeId="30323" r:id="rId57" name="Check Box 627">
              <controlPr defaultSize="0" autoFill="0" autoLine="0" autoPict="0">
                <anchor moveWithCells="1">
                  <from>
                    <xdr:col>2</xdr:col>
                    <xdr:colOff>2457450</xdr:colOff>
                    <xdr:row>4</xdr:row>
                    <xdr:rowOff>142875</xdr:rowOff>
                  </from>
                  <to>
                    <xdr:col>3</xdr:col>
                    <xdr:colOff>390525</xdr:colOff>
                    <xdr:row>6</xdr:row>
                    <xdr:rowOff>28575</xdr:rowOff>
                  </to>
                </anchor>
              </controlPr>
            </control>
          </mc:Choice>
        </mc:AlternateContent>
        <mc:AlternateContent xmlns:mc="http://schemas.openxmlformats.org/markup-compatibility/2006">
          <mc:Choice Requires="x14">
            <control shapeId="30324" r:id="rId58" name="Check Box 628">
              <controlPr defaultSize="0" autoFill="0" autoLine="0" autoPict="0">
                <anchor moveWithCells="1">
                  <from>
                    <xdr:col>2</xdr:col>
                    <xdr:colOff>2457450</xdr:colOff>
                    <xdr:row>5</xdr:row>
                    <xdr:rowOff>142875</xdr:rowOff>
                  </from>
                  <to>
                    <xdr:col>3</xdr:col>
                    <xdr:colOff>390525</xdr:colOff>
                    <xdr:row>7</xdr:row>
                    <xdr:rowOff>28575</xdr:rowOff>
                  </to>
                </anchor>
              </controlPr>
            </control>
          </mc:Choice>
        </mc:AlternateContent>
        <mc:AlternateContent xmlns:mc="http://schemas.openxmlformats.org/markup-compatibility/2006">
          <mc:Choice Requires="x14">
            <control shapeId="30325" r:id="rId59" name="Check Box 629">
              <controlPr defaultSize="0" autoFill="0" autoLine="0" autoPict="0">
                <anchor moveWithCells="1">
                  <from>
                    <xdr:col>2</xdr:col>
                    <xdr:colOff>2457450</xdr:colOff>
                    <xdr:row>6</xdr:row>
                    <xdr:rowOff>142875</xdr:rowOff>
                  </from>
                  <to>
                    <xdr:col>3</xdr:col>
                    <xdr:colOff>390525</xdr:colOff>
                    <xdr:row>8</xdr:row>
                    <xdr:rowOff>9525</xdr:rowOff>
                  </to>
                </anchor>
              </controlPr>
            </control>
          </mc:Choice>
        </mc:AlternateContent>
        <mc:AlternateContent xmlns:mc="http://schemas.openxmlformats.org/markup-compatibility/2006">
          <mc:Choice Requires="x14">
            <control shapeId="30326" r:id="rId60" name="Check Box 630">
              <controlPr defaultSize="0" autoFill="0" autoLine="0" autoPict="0">
                <anchor moveWithCells="1">
                  <from>
                    <xdr:col>2</xdr:col>
                    <xdr:colOff>2457450</xdr:colOff>
                    <xdr:row>7</xdr:row>
                    <xdr:rowOff>142875</xdr:rowOff>
                  </from>
                  <to>
                    <xdr:col>3</xdr:col>
                    <xdr:colOff>390525</xdr:colOff>
                    <xdr:row>9</xdr:row>
                    <xdr:rowOff>28575</xdr:rowOff>
                  </to>
                </anchor>
              </controlPr>
            </control>
          </mc:Choice>
        </mc:AlternateContent>
        <mc:AlternateContent xmlns:mc="http://schemas.openxmlformats.org/markup-compatibility/2006">
          <mc:Choice Requires="x14">
            <control shapeId="30327" r:id="rId61" name="Check Box 631">
              <controlPr defaultSize="0" autoFill="0" autoLine="0" autoPict="0">
                <anchor moveWithCells="1">
                  <from>
                    <xdr:col>2</xdr:col>
                    <xdr:colOff>2457450</xdr:colOff>
                    <xdr:row>8</xdr:row>
                    <xdr:rowOff>142875</xdr:rowOff>
                  </from>
                  <to>
                    <xdr:col>3</xdr:col>
                    <xdr:colOff>390525</xdr:colOff>
                    <xdr:row>10</xdr:row>
                    <xdr:rowOff>28575</xdr:rowOff>
                  </to>
                </anchor>
              </controlPr>
            </control>
          </mc:Choice>
        </mc:AlternateContent>
        <mc:AlternateContent xmlns:mc="http://schemas.openxmlformats.org/markup-compatibility/2006">
          <mc:Choice Requires="x14">
            <control shapeId="30328" r:id="rId62" name="Check Box 632">
              <controlPr defaultSize="0" autoFill="0" autoLine="0" autoPict="0">
                <anchor moveWithCells="1">
                  <from>
                    <xdr:col>2</xdr:col>
                    <xdr:colOff>2457450</xdr:colOff>
                    <xdr:row>9</xdr:row>
                    <xdr:rowOff>142875</xdr:rowOff>
                  </from>
                  <to>
                    <xdr:col>3</xdr:col>
                    <xdr:colOff>390525</xdr:colOff>
                    <xdr:row>11</xdr:row>
                    <xdr:rowOff>28575</xdr:rowOff>
                  </to>
                </anchor>
              </controlPr>
            </control>
          </mc:Choice>
        </mc:AlternateContent>
        <mc:AlternateContent xmlns:mc="http://schemas.openxmlformats.org/markup-compatibility/2006">
          <mc:Choice Requires="x14">
            <control shapeId="30329" r:id="rId63" name="Check Box 633">
              <controlPr defaultSize="0" autoFill="0" autoLine="0" autoPict="0">
                <anchor moveWithCells="1">
                  <from>
                    <xdr:col>2</xdr:col>
                    <xdr:colOff>2457450</xdr:colOff>
                    <xdr:row>10</xdr:row>
                    <xdr:rowOff>142875</xdr:rowOff>
                  </from>
                  <to>
                    <xdr:col>3</xdr:col>
                    <xdr:colOff>390525</xdr:colOff>
                    <xdr:row>12</xdr:row>
                    <xdr:rowOff>28575</xdr:rowOff>
                  </to>
                </anchor>
              </controlPr>
            </control>
          </mc:Choice>
        </mc:AlternateContent>
        <mc:AlternateContent xmlns:mc="http://schemas.openxmlformats.org/markup-compatibility/2006">
          <mc:Choice Requires="x14">
            <control shapeId="45844" r:id="rId64" name="Check Box 1812">
              <controlPr defaultSize="0" autoFill="0" autoLine="0" autoPict="0">
                <anchor moveWithCells="1">
                  <from>
                    <xdr:col>0</xdr:col>
                    <xdr:colOff>876300</xdr:colOff>
                    <xdr:row>11</xdr:row>
                    <xdr:rowOff>142875</xdr:rowOff>
                  </from>
                  <to>
                    <xdr:col>2</xdr:col>
                    <xdr:colOff>95250</xdr:colOff>
                    <xdr:row>13</xdr:row>
                    <xdr:rowOff>38100</xdr:rowOff>
                  </to>
                </anchor>
              </controlPr>
            </control>
          </mc:Choice>
        </mc:AlternateContent>
        <mc:AlternateContent xmlns:mc="http://schemas.openxmlformats.org/markup-compatibility/2006">
          <mc:Choice Requires="x14">
            <control shapeId="45845" r:id="rId65" name="Check Box 1813">
              <controlPr defaultSize="0" autoFill="0" autoLine="0" autoPict="0">
                <anchor moveWithCells="1">
                  <from>
                    <xdr:col>0</xdr:col>
                    <xdr:colOff>876300</xdr:colOff>
                    <xdr:row>12</xdr:row>
                    <xdr:rowOff>161925</xdr:rowOff>
                  </from>
                  <to>
                    <xdr:col>2</xdr:col>
                    <xdr:colOff>114300</xdr:colOff>
                    <xdr:row>14</xdr:row>
                    <xdr:rowOff>47625</xdr:rowOff>
                  </to>
                </anchor>
              </controlPr>
            </control>
          </mc:Choice>
        </mc:AlternateContent>
        <mc:AlternateContent xmlns:mc="http://schemas.openxmlformats.org/markup-compatibility/2006">
          <mc:Choice Requires="x14">
            <control shapeId="45846" r:id="rId66" name="Check Box 1814">
              <controlPr defaultSize="0" autoFill="0" autoLine="0" autoPict="0">
                <anchor moveWithCells="1">
                  <from>
                    <xdr:col>1</xdr:col>
                    <xdr:colOff>200025</xdr:colOff>
                    <xdr:row>13</xdr:row>
                    <xdr:rowOff>152400</xdr:rowOff>
                  </from>
                  <to>
                    <xdr:col>2</xdr:col>
                    <xdr:colOff>171450</xdr:colOff>
                    <xdr:row>15</xdr:row>
                    <xdr:rowOff>38100</xdr:rowOff>
                  </to>
                </anchor>
              </controlPr>
            </control>
          </mc:Choice>
        </mc:AlternateContent>
        <mc:AlternateContent xmlns:mc="http://schemas.openxmlformats.org/markup-compatibility/2006">
          <mc:Choice Requires="x14">
            <control shapeId="45847" r:id="rId67" name="Check Box 1815">
              <controlPr defaultSize="0" autoFill="0" autoLine="0" autoPict="0">
                <anchor moveWithCells="1">
                  <from>
                    <xdr:col>1</xdr:col>
                    <xdr:colOff>200025</xdr:colOff>
                    <xdr:row>14</xdr:row>
                    <xdr:rowOff>152400</xdr:rowOff>
                  </from>
                  <to>
                    <xdr:col>2</xdr:col>
                    <xdr:colOff>142875</xdr:colOff>
                    <xdr:row>16</xdr:row>
                    <xdr:rowOff>38100</xdr:rowOff>
                  </to>
                </anchor>
              </controlPr>
            </control>
          </mc:Choice>
        </mc:AlternateContent>
        <mc:AlternateContent xmlns:mc="http://schemas.openxmlformats.org/markup-compatibility/2006">
          <mc:Choice Requires="x14">
            <control shapeId="45848" r:id="rId68" name="Check Box 1816">
              <controlPr defaultSize="0" autoFill="0" autoLine="0" autoPict="0">
                <anchor moveWithCells="1">
                  <from>
                    <xdr:col>1</xdr:col>
                    <xdr:colOff>200025</xdr:colOff>
                    <xdr:row>15</xdr:row>
                    <xdr:rowOff>142875</xdr:rowOff>
                  </from>
                  <to>
                    <xdr:col>2</xdr:col>
                    <xdr:colOff>180975</xdr:colOff>
                    <xdr:row>17</xdr:row>
                    <xdr:rowOff>38100</xdr:rowOff>
                  </to>
                </anchor>
              </controlPr>
            </control>
          </mc:Choice>
        </mc:AlternateContent>
        <mc:AlternateContent xmlns:mc="http://schemas.openxmlformats.org/markup-compatibility/2006">
          <mc:Choice Requires="x14">
            <control shapeId="45849" r:id="rId69" name="Check Box 1817">
              <controlPr defaultSize="0" autoFill="0" autoLine="0" autoPict="0">
                <anchor moveWithCells="1">
                  <from>
                    <xdr:col>1</xdr:col>
                    <xdr:colOff>200025</xdr:colOff>
                    <xdr:row>16</xdr:row>
                    <xdr:rowOff>142875</xdr:rowOff>
                  </from>
                  <to>
                    <xdr:col>2</xdr:col>
                    <xdr:colOff>152400</xdr:colOff>
                    <xdr:row>18</xdr:row>
                    <xdr:rowOff>28575</xdr:rowOff>
                  </to>
                </anchor>
              </controlPr>
            </control>
          </mc:Choice>
        </mc:AlternateContent>
        <mc:AlternateContent xmlns:mc="http://schemas.openxmlformats.org/markup-compatibility/2006">
          <mc:Choice Requires="x14">
            <control shapeId="45850" r:id="rId70" name="Check Box 1818">
              <controlPr defaultSize="0" autoFill="0" autoLine="0" autoPict="0">
                <anchor moveWithCells="1">
                  <from>
                    <xdr:col>0</xdr:col>
                    <xdr:colOff>876300</xdr:colOff>
                    <xdr:row>17</xdr:row>
                    <xdr:rowOff>142875</xdr:rowOff>
                  </from>
                  <to>
                    <xdr:col>2</xdr:col>
                    <xdr:colOff>104775</xdr:colOff>
                    <xdr:row>19</xdr:row>
                    <xdr:rowOff>28575</xdr:rowOff>
                  </to>
                </anchor>
              </controlPr>
            </control>
          </mc:Choice>
        </mc:AlternateContent>
        <mc:AlternateContent xmlns:mc="http://schemas.openxmlformats.org/markup-compatibility/2006">
          <mc:Choice Requires="x14">
            <control shapeId="45852" r:id="rId71" name="Check Box 1820">
              <controlPr defaultSize="0" autoFill="0" autoLine="0" autoPict="0">
                <anchor moveWithCells="1">
                  <from>
                    <xdr:col>1</xdr:col>
                    <xdr:colOff>209550</xdr:colOff>
                    <xdr:row>18</xdr:row>
                    <xdr:rowOff>133350</xdr:rowOff>
                  </from>
                  <to>
                    <xdr:col>2</xdr:col>
                    <xdr:colOff>542925</xdr:colOff>
                    <xdr:row>20</xdr:row>
                    <xdr:rowOff>38100</xdr:rowOff>
                  </to>
                </anchor>
              </controlPr>
            </control>
          </mc:Choice>
        </mc:AlternateContent>
        <mc:AlternateContent xmlns:mc="http://schemas.openxmlformats.org/markup-compatibility/2006">
          <mc:Choice Requires="x14">
            <control shapeId="45853" r:id="rId72" name="Check Box 1821">
              <controlPr defaultSize="0" autoFill="0" autoLine="0" autoPict="0">
                <anchor moveWithCells="1">
                  <from>
                    <xdr:col>1</xdr:col>
                    <xdr:colOff>209550</xdr:colOff>
                    <xdr:row>19</xdr:row>
                    <xdr:rowOff>133350</xdr:rowOff>
                  </from>
                  <to>
                    <xdr:col>2</xdr:col>
                    <xdr:colOff>819150</xdr:colOff>
                    <xdr:row>21</xdr:row>
                    <xdr:rowOff>38100</xdr:rowOff>
                  </to>
                </anchor>
              </controlPr>
            </control>
          </mc:Choice>
        </mc:AlternateContent>
        <mc:AlternateContent xmlns:mc="http://schemas.openxmlformats.org/markup-compatibility/2006">
          <mc:Choice Requires="x14">
            <control shapeId="45854" r:id="rId73" name="Check Box 1822">
              <controlPr defaultSize="0" autoFill="0" autoLine="0" autoPict="0">
                <anchor moveWithCells="1">
                  <from>
                    <xdr:col>1</xdr:col>
                    <xdr:colOff>209550</xdr:colOff>
                    <xdr:row>20</xdr:row>
                    <xdr:rowOff>133350</xdr:rowOff>
                  </from>
                  <to>
                    <xdr:col>2</xdr:col>
                    <xdr:colOff>523875</xdr:colOff>
                    <xdr:row>22</xdr:row>
                    <xdr:rowOff>38100</xdr:rowOff>
                  </to>
                </anchor>
              </controlPr>
            </control>
          </mc:Choice>
        </mc:AlternateContent>
        <mc:AlternateContent xmlns:mc="http://schemas.openxmlformats.org/markup-compatibility/2006">
          <mc:Choice Requires="x14">
            <control shapeId="45855" r:id="rId74" name="Check Box 1823">
              <controlPr defaultSize="0" autoFill="0" autoLine="0" autoPict="0">
                <anchor moveWithCells="1">
                  <from>
                    <xdr:col>1</xdr:col>
                    <xdr:colOff>209550</xdr:colOff>
                    <xdr:row>21</xdr:row>
                    <xdr:rowOff>133350</xdr:rowOff>
                  </from>
                  <to>
                    <xdr:col>2</xdr:col>
                    <xdr:colOff>381000</xdr:colOff>
                    <xdr:row>23</xdr:row>
                    <xdr:rowOff>38100</xdr:rowOff>
                  </to>
                </anchor>
              </controlPr>
            </control>
          </mc:Choice>
        </mc:AlternateContent>
        <mc:AlternateContent xmlns:mc="http://schemas.openxmlformats.org/markup-compatibility/2006">
          <mc:Choice Requires="x14">
            <control shapeId="45856" r:id="rId75" name="Check Box 1824">
              <controlPr defaultSize="0" autoFill="0" autoLine="0" autoPict="0">
                <anchor moveWithCells="1">
                  <from>
                    <xdr:col>2</xdr:col>
                    <xdr:colOff>2457450</xdr:colOff>
                    <xdr:row>11</xdr:row>
                    <xdr:rowOff>142875</xdr:rowOff>
                  </from>
                  <to>
                    <xdr:col>4</xdr:col>
                    <xdr:colOff>180975</xdr:colOff>
                    <xdr:row>13</xdr:row>
                    <xdr:rowOff>38100</xdr:rowOff>
                  </to>
                </anchor>
              </controlPr>
            </control>
          </mc:Choice>
        </mc:AlternateContent>
        <mc:AlternateContent xmlns:mc="http://schemas.openxmlformats.org/markup-compatibility/2006">
          <mc:Choice Requires="x14">
            <control shapeId="45857" r:id="rId76" name="Check Box 1825">
              <controlPr defaultSize="0" autoFill="0" autoLine="0" autoPict="0">
                <anchor moveWithCells="1">
                  <from>
                    <xdr:col>3</xdr:col>
                    <xdr:colOff>200025</xdr:colOff>
                    <xdr:row>12</xdr:row>
                    <xdr:rowOff>142875</xdr:rowOff>
                  </from>
                  <to>
                    <xdr:col>4</xdr:col>
                    <xdr:colOff>685800</xdr:colOff>
                    <xdr:row>14</xdr:row>
                    <xdr:rowOff>28575</xdr:rowOff>
                  </to>
                </anchor>
              </controlPr>
            </control>
          </mc:Choice>
        </mc:AlternateContent>
        <mc:AlternateContent xmlns:mc="http://schemas.openxmlformats.org/markup-compatibility/2006">
          <mc:Choice Requires="x14">
            <control shapeId="45858" r:id="rId77" name="Check Box 1826">
              <controlPr defaultSize="0" autoFill="0" autoLine="0" autoPict="0">
                <anchor moveWithCells="1">
                  <from>
                    <xdr:col>3</xdr:col>
                    <xdr:colOff>200025</xdr:colOff>
                    <xdr:row>13</xdr:row>
                    <xdr:rowOff>133350</xdr:rowOff>
                  </from>
                  <to>
                    <xdr:col>4</xdr:col>
                    <xdr:colOff>666750</xdr:colOff>
                    <xdr:row>15</xdr:row>
                    <xdr:rowOff>38100</xdr:rowOff>
                  </to>
                </anchor>
              </controlPr>
            </control>
          </mc:Choice>
        </mc:AlternateContent>
        <mc:AlternateContent xmlns:mc="http://schemas.openxmlformats.org/markup-compatibility/2006">
          <mc:Choice Requires="x14">
            <control shapeId="45859" r:id="rId78" name="Check Box 1827">
              <controlPr defaultSize="0" autoFill="0" autoLine="0" autoPict="0">
                <anchor moveWithCells="1">
                  <from>
                    <xdr:col>3</xdr:col>
                    <xdr:colOff>190500</xdr:colOff>
                    <xdr:row>14</xdr:row>
                    <xdr:rowOff>142875</xdr:rowOff>
                  </from>
                  <to>
                    <xdr:col>4</xdr:col>
                    <xdr:colOff>400050</xdr:colOff>
                    <xdr:row>16</xdr:row>
                    <xdr:rowOff>47625</xdr:rowOff>
                  </to>
                </anchor>
              </controlPr>
            </control>
          </mc:Choice>
        </mc:AlternateContent>
        <mc:AlternateContent xmlns:mc="http://schemas.openxmlformats.org/markup-compatibility/2006">
          <mc:Choice Requires="x14">
            <control shapeId="45860" r:id="rId79" name="Check Box 1828">
              <controlPr defaultSize="0" autoFill="0" autoLine="0" autoPict="0">
                <anchor moveWithCells="1">
                  <from>
                    <xdr:col>2</xdr:col>
                    <xdr:colOff>2457450</xdr:colOff>
                    <xdr:row>15</xdr:row>
                    <xdr:rowOff>133350</xdr:rowOff>
                  </from>
                  <to>
                    <xdr:col>4</xdr:col>
                    <xdr:colOff>28575</xdr:colOff>
                    <xdr:row>17</xdr:row>
                    <xdr:rowOff>28575</xdr:rowOff>
                  </to>
                </anchor>
              </controlPr>
            </control>
          </mc:Choice>
        </mc:AlternateContent>
        <mc:AlternateContent xmlns:mc="http://schemas.openxmlformats.org/markup-compatibility/2006">
          <mc:Choice Requires="x14">
            <control shapeId="45861" r:id="rId80" name="Check Box 1829">
              <controlPr defaultSize="0" autoFill="0" autoLine="0" autoPict="0">
                <anchor moveWithCells="1">
                  <from>
                    <xdr:col>2</xdr:col>
                    <xdr:colOff>2457450</xdr:colOff>
                    <xdr:row>16</xdr:row>
                    <xdr:rowOff>142875</xdr:rowOff>
                  </from>
                  <to>
                    <xdr:col>4</xdr:col>
                    <xdr:colOff>9525</xdr:colOff>
                    <xdr:row>18</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12"/>
  </sheetPr>
  <dimension ref="A1:R18"/>
  <sheetViews>
    <sheetView workbookViewId="0">
      <selection sqref="A1:H1"/>
    </sheetView>
  </sheetViews>
  <sheetFormatPr defaultRowHeight="13.5" x14ac:dyDescent="0.15"/>
  <cols>
    <col min="1" max="1" width="7.375" style="210" customWidth="1"/>
    <col min="2" max="2" width="7.875" style="210" customWidth="1"/>
    <col min="3" max="3" width="9" style="210"/>
    <col min="4" max="4" width="11.875" style="210" customWidth="1"/>
    <col min="5" max="5" width="9" style="210"/>
    <col min="6" max="6" width="9.625" style="210" customWidth="1"/>
    <col min="7" max="7" width="10.125" style="210" customWidth="1"/>
    <col min="8" max="8" width="28.625" style="210" customWidth="1"/>
    <col min="9" max="9" width="11.625" style="210" customWidth="1"/>
    <col min="10" max="10" width="38.875" style="210" hidden="1" customWidth="1"/>
    <col min="11" max="11" width="11.375" style="210" customWidth="1"/>
    <col min="12" max="12" width="12.75" style="210" customWidth="1"/>
    <col min="13" max="13" width="14" style="210" customWidth="1"/>
    <col min="14" max="14" width="9" style="210"/>
    <col min="15" max="15" width="15" style="210" hidden="1" customWidth="1"/>
    <col min="16" max="16384" width="9" style="210"/>
  </cols>
  <sheetData>
    <row r="1" spans="1:18" ht="42.75" customHeight="1" x14ac:dyDescent="0.15">
      <c r="A1" s="921" t="s">
        <v>360</v>
      </c>
      <c r="B1" s="922"/>
      <c r="C1" s="922"/>
      <c r="D1" s="922"/>
      <c r="E1" s="922"/>
      <c r="F1" s="922"/>
      <c r="G1" s="922"/>
      <c r="H1" s="923"/>
      <c r="J1" s="211" t="s">
        <v>361</v>
      </c>
    </row>
    <row r="2" spans="1:18" ht="18" customHeight="1" x14ac:dyDescent="0.15">
      <c r="A2" s="212"/>
      <c r="B2" s="213"/>
      <c r="C2" s="213"/>
      <c r="D2" s="213"/>
      <c r="E2" s="213"/>
      <c r="F2" s="214" t="s">
        <v>362</v>
      </c>
      <c r="G2" s="215"/>
      <c r="H2" s="216"/>
      <c r="J2" s="211"/>
    </row>
    <row r="3" spans="1:18" ht="24" customHeight="1" x14ac:dyDescent="0.15">
      <c r="A3" s="217"/>
      <c r="B3" s="218"/>
      <c r="C3" s="924" t="str">
        <f>IF('1.表紙'!D9="","", '1.表紙'!D9)</f>
        <v/>
      </c>
      <c r="D3" s="924"/>
      <c r="E3" s="213" t="s">
        <v>55</v>
      </c>
      <c r="F3" s="225">
        <f>'1.表紙'!I11</f>
        <v>0</v>
      </c>
      <c r="G3" s="219" t="s">
        <v>363</v>
      </c>
      <c r="H3" s="220" t="str">
        <f>'1.表紙'!I9</f>
        <v>　</v>
      </c>
      <c r="J3" s="221" t="s">
        <v>614</v>
      </c>
    </row>
    <row r="4" spans="1:18" ht="20.25" customHeight="1" x14ac:dyDescent="0.15">
      <c r="A4" s="399"/>
      <c r="B4" s="400"/>
      <c r="C4" s="400"/>
      <c r="D4" s="401"/>
      <c r="E4" s="399"/>
      <c r="F4" s="402"/>
      <c r="G4" s="400" t="s">
        <v>364</v>
      </c>
      <c r="H4" s="403" t="s">
        <v>365</v>
      </c>
      <c r="J4" s="221" t="s">
        <v>588</v>
      </c>
    </row>
    <row r="5" spans="1:18" ht="20.25" customHeight="1" x14ac:dyDescent="0.15">
      <c r="A5" s="404"/>
      <c r="B5" s="405"/>
      <c r="C5" s="405"/>
      <c r="D5" s="406" t="s">
        <v>366</v>
      </c>
      <c r="E5" s="404"/>
      <c r="F5" s="405"/>
      <c r="G5" s="405"/>
      <c r="H5" s="406" t="s">
        <v>367</v>
      </c>
      <c r="J5" s="221" t="s">
        <v>589</v>
      </c>
    </row>
    <row r="6" spans="1:18" ht="20.25" customHeight="1" x14ac:dyDescent="0.15">
      <c r="A6" s="404"/>
      <c r="B6" s="405"/>
      <c r="C6" s="405"/>
      <c r="D6" s="406"/>
      <c r="E6" s="404"/>
      <c r="F6" s="405"/>
      <c r="G6" s="405"/>
      <c r="H6" s="406" t="s">
        <v>368</v>
      </c>
    </row>
    <row r="7" spans="1:18" ht="20.25" customHeight="1" x14ac:dyDescent="0.15">
      <c r="A7" s="407"/>
      <c r="B7" s="408"/>
      <c r="C7" s="408"/>
      <c r="D7" s="409" t="s">
        <v>369</v>
      </c>
      <c r="E7" s="407"/>
      <c r="F7" s="408" t="s">
        <v>370</v>
      </c>
      <c r="G7" s="408"/>
      <c r="H7" s="410"/>
    </row>
    <row r="8" spans="1:18" s="222" customFormat="1" ht="113.25" customHeight="1" x14ac:dyDescent="0.15">
      <c r="A8" s="925" t="s">
        <v>371</v>
      </c>
      <c r="B8" s="926"/>
      <c r="C8" s="927"/>
      <c r="D8" s="928"/>
      <c r="E8" s="928"/>
      <c r="F8" s="928"/>
      <c r="G8" s="928"/>
      <c r="H8" s="929"/>
      <c r="J8" s="210"/>
    </row>
    <row r="9" spans="1:18" ht="99.95" customHeight="1" x14ac:dyDescent="0.15">
      <c r="A9" s="932" t="s">
        <v>372</v>
      </c>
      <c r="B9" s="933"/>
      <c r="C9" s="933"/>
      <c r="D9" s="933"/>
      <c r="E9" s="933"/>
      <c r="F9" s="933"/>
      <c r="G9" s="933"/>
      <c r="H9" s="934"/>
      <c r="J9" s="222"/>
    </row>
    <row r="10" spans="1:18" ht="360" customHeight="1" x14ac:dyDescent="0.15">
      <c r="A10" s="935" t="s">
        <v>373</v>
      </c>
      <c r="B10" s="936"/>
      <c r="C10" s="936"/>
      <c r="D10" s="936"/>
      <c r="E10" s="936"/>
      <c r="F10" s="936"/>
      <c r="G10" s="936"/>
      <c r="H10" s="937"/>
    </row>
    <row r="11" spans="1:18" ht="106.5" customHeight="1" x14ac:dyDescent="0.15">
      <c r="A11" s="935" t="s">
        <v>374</v>
      </c>
      <c r="B11" s="938"/>
      <c r="C11" s="938"/>
      <c r="D11" s="938"/>
      <c r="E11" s="938"/>
      <c r="F11" s="938"/>
      <c r="G11" s="938"/>
      <c r="H11" s="939"/>
    </row>
    <row r="12" spans="1:18" ht="18" customHeight="1" x14ac:dyDescent="0.15">
      <c r="A12" s="930" t="s">
        <v>375</v>
      </c>
      <c r="B12" s="931"/>
      <c r="C12" s="931"/>
      <c r="D12" s="393"/>
      <c r="E12" s="930" t="s">
        <v>595</v>
      </c>
      <c r="F12" s="931"/>
      <c r="G12" s="394"/>
      <c r="H12" s="395"/>
    </row>
    <row r="13" spans="1:18" ht="18" customHeight="1" x14ac:dyDescent="0.15">
      <c r="A13" s="396" t="s">
        <v>376</v>
      </c>
      <c r="B13" s="397"/>
      <c r="C13" s="397"/>
      <c r="D13" s="397"/>
      <c r="E13" s="397"/>
      <c r="F13" s="397"/>
      <c r="G13" s="397"/>
      <c r="H13" s="398"/>
      <c r="O13" s="210">
        <v>0</v>
      </c>
    </row>
    <row r="14" spans="1:18" x14ac:dyDescent="0.15">
      <c r="A14" s="223"/>
      <c r="B14" s="223"/>
      <c r="C14" s="223"/>
      <c r="D14" s="223"/>
      <c r="E14" s="223"/>
      <c r="F14" s="224">
        <v>6</v>
      </c>
      <c r="G14" s="223"/>
      <c r="H14" s="143" t="s">
        <v>294</v>
      </c>
      <c r="O14" s="210">
        <v>1</v>
      </c>
    </row>
    <row r="15" spans="1:18" s="2" customFormat="1" ht="15" customHeight="1" x14ac:dyDescent="0.15">
      <c r="B15" s="131"/>
      <c r="C15" s="131"/>
      <c r="D15" s="131"/>
      <c r="E15" s="131"/>
      <c r="G15" s="131"/>
      <c r="H15" s="131"/>
      <c r="I15" s="131"/>
      <c r="J15" s="210"/>
      <c r="K15" s="131"/>
      <c r="L15" s="131"/>
      <c r="M15" s="131"/>
      <c r="N15" s="131"/>
      <c r="O15" s="210">
        <v>2</v>
      </c>
      <c r="P15" s="131"/>
      <c r="Q15" s="131"/>
      <c r="R15" s="131"/>
    </row>
    <row r="16" spans="1:18" x14ac:dyDescent="0.15">
      <c r="J16" s="131"/>
      <c r="O16" s="319">
        <v>3</v>
      </c>
    </row>
    <row r="17" spans="15:15" x14ac:dyDescent="0.15">
      <c r="O17" s="210">
        <v>4</v>
      </c>
    </row>
    <row r="18" spans="15:15" x14ac:dyDescent="0.15">
      <c r="O18" s="210">
        <v>5</v>
      </c>
    </row>
  </sheetData>
  <mergeCells count="9">
    <mergeCell ref="A1:H1"/>
    <mergeCell ref="C3:D3"/>
    <mergeCell ref="A8:B8"/>
    <mergeCell ref="C8:H8"/>
    <mergeCell ref="A12:C12"/>
    <mergeCell ref="E12:F12"/>
    <mergeCell ref="A9:H9"/>
    <mergeCell ref="A10:H10"/>
    <mergeCell ref="A11:H11"/>
  </mergeCells>
  <phoneticPr fontId="15"/>
  <dataValidations count="2">
    <dataValidation type="list" allowBlank="1" showInputMessage="1" showErrorMessage="1" sqref="C8:H8">
      <formula1>$J$2:$J$5</formula1>
    </dataValidation>
    <dataValidation type="list" allowBlank="1" showInputMessage="1" showErrorMessage="1" sqref="D12">
      <formula1>$O$12:$O$18</formula1>
    </dataValidation>
  </dataValidations>
  <pageMargins left="0.70866141732283472" right="0" top="0.39370078740157483" bottom="0.19685039370078741" header="0" footer="0"/>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8850" r:id="rId4" name="Check Box 2">
              <controlPr defaultSize="0" autoFill="0" autoLine="0" autoPict="0">
                <anchor moveWithCells="1">
                  <from>
                    <xdr:col>5</xdr:col>
                    <xdr:colOff>657225</xdr:colOff>
                    <xdr:row>11</xdr:row>
                    <xdr:rowOff>19050</xdr:rowOff>
                  </from>
                  <to>
                    <xdr:col>6</xdr:col>
                    <xdr:colOff>447675</xdr:colOff>
                    <xdr:row>12</xdr:row>
                    <xdr:rowOff>9525</xdr:rowOff>
                  </to>
                </anchor>
              </controlPr>
            </control>
          </mc:Choice>
        </mc:AlternateContent>
        <mc:AlternateContent xmlns:mc="http://schemas.openxmlformats.org/markup-compatibility/2006">
          <mc:Choice Requires="x14">
            <control shapeId="78851" r:id="rId5" name="Check Box 3">
              <controlPr defaultSize="0" autoFill="0" autoLine="0" autoPict="0">
                <anchor moveWithCells="1">
                  <from>
                    <xdr:col>6</xdr:col>
                    <xdr:colOff>447675</xdr:colOff>
                    <xdr:row>11</xdr:row>
                    <xdr:rowOff>19050</xdr:rowOff>
                  </from>
                  <to>
                    <xdr:col>7</xdr:col>
                    <xdr:colOff>200025</xdr:colOff>
                    <xdr:row>11</xdr:row>
                    <xdr:rowOff>219075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12"/>
  </sheetPr>
  <dimension ref="A1:D43"/>
  <sheetViews>
    <sheetView workbookViewId="0"/>
  </sheetViews>
  <sheetFormatPr defaultRowHeight="12" x14ac:dyDescent="0.15"/>
  <cols>
    <col min="1" max="1" width="11.625" style="105" customWidth="1"/>
    <col min="2" max="2" width="45.625" style="105" customWidth="1"/>
    <col min="3" max="4" width="47.375" style="105" customWidth="1"/>
    <col min="5" max="16384" width="9" style="105"/>
  </cols>
  <sheetData>
    <row r="1" spans="1:4" ht="26.25" customHeight="1" x14ac:dyDescent="0.15">
      <c r="A1" s="102" t="s">
        <v>297</v>
      </c>
      <c r="B1" s="103"/>
      <c r="C1" s="103"/>
      <c r="D1" s="162"/>
    </row>
    <row r="2" spans="1:4" ht="30.75" customHeight="1" x14ac:dyDescent="0.15">
      <c r="A2" s="122" t="s">
        <v>298</v>
      </c>
      <c r="B2" s="204">
        <f>'1.表紙'!D9</f>
        <v>0</v>
      </c>
      <c r="C2" s="205" t="str">
        <f>'1.表紙'!I9</f>
        <v>　</v>
      </c>
      <c r="D2" s="206" t="str">
        <f>IF('1.表紙'!D11="","", '1.表紙'!D11)</f>
        <v/>
      </c>
    </row>
    <row r="3" spans="1:4" ht="15.75" customHeight="1" x14ac:dyDescent="0.15">
      <c r="A3" s="104" t="s">
        <v>151</v>
      </c>
      <c r="B3" s="940" t="s">
        <v>299</v>
      </c>
      <c r="C3" s="941"/>
      <c r="D3" s="444" t="s">
        <v>198</v>
      </c>
    </row>
    <row r="4" spans="1:4" ht="15" customHeight="1" x14ac:dyDescent="0.15">
      <c r="A4" s="123"/>
      <c r="B4" s="199" t="s">
        <v>9</v>
      </c>
      <c r="C4" s="207" t="s">
        <v>300</v>
      </c>
      <c r="D4" s="199" t="s">
        <v>10</v>
      </c>
    </row>
    <row r="5" spans="1:4" ht="13.5" customHeight="1" x14ac:dyDescent="0.15">
      <c r="A5" s="208"/>
      <c r="B5" s="419" t="s">
        <v>301</v>
      </c>
      <c r="C5" s="432" t="s">
        <v>302</v>
      </c>
      <c r="D5" s="422"/>
    </row>
    <row r="6" spans="1:4" ht="13.5" customHeight="1" x14ac:dyDescent="0.15">
      <c r="A6" s="121"/>
      <c r="B6" s="423" t="s">
        <v>302</v>
      </c>
      <c r="C6" s="423" t="s">
        <v>303</v>
      </c>
      <c r="D6" s="424"/>
    </row>
    <row r="7" spans="1:4" ht="13.5" customHeight="1" x14ac:dyDescent="0.15">
      <c r="A7" s="121"/>
      <c r="B7" s="423" t="s">
        <v>304</v>
      </c>
      <c r="C7" s="423"/>
      <c r="D7" s="424"/>
    </row>
    <row r="8" spans="1:4" ht="13.5" customHeight="1" x14ac:dyDescent="0.15">
      <c r="A8" s="121" t="s">
        <v>39</v>
      </c>
      <c r="B8" s="423" t="s">
        <v>305</v>
      </c>
      <c r="C8" s="423"/>
      <c r="D8" s="424"/>
    </row>
    <row r="9" spans="1:4" ht="13.5" customHeight="1" x14ac:dyDescent="0.15">
      <c r="A9" s="200"/>
      <c r="B9" s="423" t="s">
        <v>306</v>
      </c>
      <c r="C9" s="426"/>
      <c r="D9" s="427"/>
    </row>
    <row r="10" spans="1:4" ht="13.5" customHeight="1" x14ac:dyDescent="0.15">
      <c r="A10" s="202"/>
      <c r="B10" s="437"/>
      <c r="C10" s="423" t="s">
        <v>307</v>
      </c>
      <c r="D10" s="424"/>
    </row>
    <row r="11" spans="1:4" ht="13.5" customHeight="1" x14ac:dyDescent="0.15">
      <c r="A11" s="202" t="s">
        <v>36</v>
      </c>
      <c r="B11" s="438"/>
      <c r="C11" s="423" t="s">
        <v>308</v>
      </c>
      <c r="D11" s="424"/>
    </row>
    <row r="12" spans="1:4" ht="13.5" customHeight="1" x14ac:dyDescent="0.15">
      <c r="A12" s="202"/>
      <c r="B12" s="438"/>
      <c r="C12" s="423" t="s">
        <v>309</v>
      </c>
      <c r="D12" s="424"/>
    </row>
    <row r="13" spans="1:4" ht="13.5" customHeight="1" x14ac:dyDescent="0.15">
      <c r="A13" s="203"/>
      <c r="B13" s="445"/>
      <c r="C13" s="423" t="s">
        <v>310</v>
      </c>
      <c r="D13" s="424"/>
    </row>
    <row r="14" spans="1:4" ht="13.5" customHeight="1" x14ac:dyDescent="0.15">
      <c r="A14" s="199"/>
      <c r="B14" s="423"/>
      <c r="C14" s="432" t="s">
        <v>311</v>
      </c>
      <c r="D14" s="422"/>
    </row>
    <row r="15" spans="1:4" ht="13.5" customHeight="1" x14ac:dyDescent="0.15">
      <c r="A15" s="121" t="s">
        <v>37</v>
      </c>
      <c r="B15" s="423"/>
      <c r="C15" s="423" t="s">
        <v>312</v>
      </c>
      <c r="D15" s="424"/>
    </row>
    <row r="16" spans="1:4" ht="13.5" customHeight="1" x14ac:dyDescent="0.15">
      <c r="A16" s="121"/>
      <c r="B16" s="423"/>
      <c r="C16" s="423" t="s">
        <v>313</v>
      </c>
      <c r="D16" s="424"/>
    </row>
    <row r="17" spans="1:4" ht="13.5" customHeight="1" x14ac:dyDescent="0.15">
      <c r="A17" s="200"/>
      <c r="B17" s="426"/>
      <c r="C17" s="426" t="s">
        <v>314</v>
      </c>
      <c r="D17" s="427"/>
    </row>
    <row r="18" spans="1:4" ht="13.5" customHeight="1" x14ac:dyDescent="0.15">
      <c r="A18" s="121" t="s">
        <v>315</v>
      </c>
      <c r="B18" s="432" t="s">
        <v>316</v>
      </c>
      <c r="C18" s="423" t="s">
        <v>317</v>
      </c>
      <c r="D18" s="424"/>
    </row>
    <row r="19" spans="1:4" ht="13.5" customHeight="1" x14ac:dyDescent="0.15">
      <c r="A19" s="121"/>
      <c r="B19" s="423"/>
      <c r="C19" s="423" t="s">
        <v>318</v>
      </c>
      <c r="D19" s="424"/>
    </row>
    <row r="20" spans="1:4" ht="13.5" customHeight="1" x14ac:dyDescent="0.15">
      <c r="A20" s="121"/>
      <c r="B20" s="423"/>
      <c r="C20" s="423" t="s">
        <v>319</v>
      </c>
      <c r="D20" s="424"/>
    </row>
    <row r="21" spans="1:4" ht="13.5" customHeight="1" x14ac:dyDescent="0.15">
      <c r="A21" s="121"/>
      <c r="B21" s="423"/>
      <c r="C21" s="423" t="s">
        <v>320</v>
      </c>
      <c r="D21" s="424"/>
    </row>
    <row r="22" spans="1:4" ht="13.5" customHeight="1" x14ac:dyDescent="0.15">
      <c r="A22" s="121"/>
      <c r="B22" s="423"/>
      <c r="C22" s="423" t="s">
        <v>321</v>
      </c>
      <c r="D22" s="424"/>
    </row>
    <row r="23" spans="1:4" ht="13.5" customHeight="1" x14ac:dyDescent="0.15">
      <c r="A23" s="121"/>
      <c r="B23" s="423"/>
      <c r="C23" s="423" t="s">
        <v>322</v>
      </c>
      <c r="D23" s="424"/>
    </row>
    <row r="24" spans="1:4" ht="13.5" customHeight="1" x14ac:dyDescent="0.15">
      <c r="A24" s="121"/>
      <c r="B24" s="423"/>
      <c r="C24" s="423" t="s">
        <v>323</v>
      </c>
      <c r="D24" s="424"/>
    </row>
    <row r="25" spans="1:4" ht="13.5" customHeight="1" x14ac:dyDescent="0.15">
      <c r="A25" s="121"/>
      <c r="B25" s="423"/>
      <c r="C25" s="423" t="s">
        <v>324</v>
      </c>
      <c r="D25" s="424"/>
    </row>
    <row r="26" spans="1:4" ht="13.5" customHeight="1" x14ac:dyDescent="0.15">
      <c r="A26" s="201" t="s">
        <v>325</v>
      </c>
      <c r="B26" s="432"/>
      <c r="C26" s="432" t="s">
        <v>326</v>
      </c>
      <c r="D26" s="422"/>
    </row>
    <row r="27" spans="1:4" ht="13.5" customHeight="1" x14ac:dyDescent="0.15">
      <c r="A27" s="202"/>
      <c r="B27" s="423"/>
      <c r="C27" s="423" t="s">
        <v>327</v>
      </c>
      <c r="D27" s="424"/>
    </row>
    <row r="28" spans="1:4" ht="13.5" customHeight="1" x14ac:dyDescent="0.15">
      <c r="A28" s="202"/>
      <c r="B28" s="423"/>
      <c r="C28" s="423" t="s">
        <v>328</v>
      </c>
      <c r="D28" s="424"/>
    </row>
    <row r="29" spans="1:4" ht="13.5" customHeight="1" x14ac:dyDescent="0.15">
      <c r="A29" s="202"/>
      <c r="B29" s="423"/>
      <c r="C29" s="423" t="s">
        <v>329</v>
      </c>
      <c r="D29" s="424"/>
    </row>
    <row r="30" spans="1:4" ht="13.5" customHeight="1" x14ac:dyDescent="0.15">
      <c r="A30" s="202"/>
      <c r="B30" s="423"/>
      <c r="C30" s="423" t="s">
        <v>330</v>
      </c>
      <c r="D30" s="424"/>
    </row>
    <row r="31" spans="1:4" ht="13.5" customHeight="1" x14ac:dyDescent="0.15">
      <c r="A31" s="202"/>
      <c r="B31" s="423"/>
      <c r="C31" s="426" t="s">
        <v>331</v>
      </c>
      <c r="D31" s="427"/>
    </row>
    <row r="32" spans="1:4" ht="13.5" customHeight="1" x14ac:dyDescent="0.15">
      <c r="A32" s="201"/>
      <c r="B32" s="432" t="s">
        <v>332</v>
      </c>
      <c r="C32" s="438" t="s">
        <v>333</v>
      </c>
      <c r="D32" s="437" t="s">
        <v>334</v>
      </c>
    </row>
    <row r="33" spans="1:4" ht="13.5" customHeight="1" x14ac:dyDescent="0.15">
      <c r="A33" s="202"/>
      <c r="B33" s="423" t="s">
        <v>335</v>
      </c>
      <c r="C33" s="438" t="s">
        <v>336</v>
      </c>
      <c r="D33" s="438" t="s">
        <v>337</v>
      </c>
    </row>
    <row r="34" spans="1:4" ht="13.5" customHeight="1" x14ac:dyDescent="0.15">
      <c r="A34" s="202"/>
      <c r="B34" s="423" t="s">
        <v>338</v>
      </c>
      <c r="C34" s="438" t="s">
        <v>339</v>
      </c>
      <c r="D34" s="438" t="s">
        <v>340</v>
      </c>
    </row>
    <row r="35" spans="1:4" ht="13.5" customHeight="1" x14ac:dyDescent="0.15">
      <c r="A35" s="202" t="s">
        <v>341</v>
      </c>
      <c r="B35" s="423" t="s">
        <v>342</v>
      </c>
      <c r="C35" s="438" t="s">
        <v>343</v>
      </c>
      <c r="D35" s="438" t="s">
        <v>344</v>
      </c>
    </row>
    <row r="36" spans="1:4" ht="13.5" customHeight="1" x14ac:dyDescent="0.15">
      <c r="A36" s="202"/>
      <c r="B36" s="423" t="s">
        <v>345</v>
      </c>
      <c r="C36" s="438" t="s">
        <v>346</v>
      </c>
      <c r="D36" s="438" t="s">
        <v>347</v>
      </c>
    </row>
    <row r="37" spans="1:4" ht="13.5" customHeight="1" x14ac:dyDescent="0.15">
      <c r="A37" s="202"/>
      <c r="B37" s="423" t="s">
        <v>348</v>
      </c>
      <c r="C37" s="438" t="s">
        <v>349</v>
      </c>
      <c r="D37" s="438" t="s">
        <v>350</v>
      </c>
    </row>
    <row r="38" spans="1:4" ht="13.5" customHeight="1" x14ac:dyDescent="0.15">
      <c r="A38" s="202"/>
      <c r="B38" s="423" t="s">
        <v>351</v>
      </c>
      <c r="C38" s="438" t="s">
        <v>352</v>
      </c>
      <c r="D38" s="438" t="s">
        <v>353</v>
      </c>
    </row>
    <row r="39" spans="1:4" ht="13.5" customHeight="1" x14ac:dyDescent="0.15">
      <c r="A39" s="202"/>
      <c r="B39" s="426" t="s">
        <v>354</v>
      </c>
      <c r="C39" s="445" t="s">
        <v>355</v>
      </c>
      <c r="D39" s="445"/>
    </row>
    <row r="40" spans="1:4" ht="13.5" customHeight="1" x14ac:dyDescent="0.15">
      <c r="A40" s="201" t="s">
        <v>11</v>
      </c>
      <c r="B40" s="437"/>
      <c r="C40" s="919" t="s">
        <v>356</v>
      </c>
      <c r="D40" s="942"/>
    </row>
    <row r="41" spans="1:4" ht="13.5" customHeight="1" x14ac:dyDescent="0.15">
      <c r="A41" s="123" t="s">
        <v>38</v>
      </c>
      <c r="B41" s="919" t="s">
        <v>357</v>
      </c>
      <c r="C41" s="914"/>
      <c r="D41" s="915"/>
    </row>
    <row r="42" spans="1:4" ht="13.5" customHeight="1" x14ac:dyDescent="0.15">
      <c r="A42" s="123" t="s">
        <v>358</v>
      </c>
      <c r="B42" s="446" t="s">
        <v>359</v>
      </c>
      <c r="C42" s="446" t="s">
        <v>359</v>
      </c>
      <c r="D42" s="446" t="s">
        <v>359</v>
      </c>
    </row>
    <row r="43" spans="1:4" x14ac:dyDescent="0.15">
      <c r="D43" s="209" t="s">
        <v>294</v>
      </c>
    </row>
  </sheetData>
  <mergeCells count="3">
    <mergeCell ref="B3:C3"/>
    <mergeCell ref="C40:D40"/>
    <mergeCell ref="B41:D41"/>
  </mergeCells>
  <phoneticPr fontId="15"/>
  <pageMargins left="0.39370078740157483" right="0.19685039370078741" top="0.39370078740157483" bottom="0" header="0" footer="0"/>
  <pageSetup paperSize="9" scale="94"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B5"/>
  <sheetViews>
    <sheetView topLeftCell="CK1" workbookViewId="0">
      <selection activeCell="CN5" sqref="CN5"/>
    </sheetView>
  </sheetViews>
  <sheetFormatPr defaultColWidth="64" defaultRowHeight="24" customHeight="1" x14ac:dyDescent="0.15"/>
  <cols>
    <col min="1" max="1" width="8.5" style="457" bestFit="1" customWidth="1"/>
    <col min="2" max="2" width="12.625" style="457" bestFit="1" customWidth="1"/>
    <col min="3" max="3" width="8" style="457" bestFit="1" customWidth="1"/>
    <col min="4" max="4" width="4.75" style="457" bestFit="1" customWidth="1"/>
    <col min="5" max="5" width="8.5" style="457" bestFit="1" customWidth="1"/>
    <col min="6" max="7" width="4.75" style="457" bestFit="1" customWidth="1"/>
    <col min="8" max="10" width="6.375" style="457" bestFit="1" customWidth="1"/>
    <col min="11" max="11" width="9.625" style="457" bestFit="1" customWidth="1"/>
    <col min="12" max="13" width="8.5" style="457" bestFit="1" customWidth="1"/>
    <col min="14" max="14" width="9.75" style="457" bestFit="1" customWidth="1"/>
    <col min="15" max="15" width="6.375" style="457" bestFit="1" customWidth="1"/>
    <col min="16" max="16" width="8" style="457" bestFit="1" customWidth="1"/>
    <col min="17" max="17" width="4.75" style="457" bestFit="1" customWidth="1"/>
    <col min="18" max="22" width="8" style="457" bestFit="1" customWidth="1"/>
    <col min="23" max="23" width="4.75" style="457" bestFit="1" customWidth="1"/>
    <col min="24" max="24" width="6.125" style="457" bestFit="1" customWidth="1"/>
    <col min="25" max="25" width="6.25" style="457" bestFit="1" customWidth="1"/>
    <col min="26" max="26" width="4.25" style="457" bestFit="1" customWidth="1"/>
    <col min="27" max="27" width="6.375" style="457" bestFit="1" customWidth="1"/>
    <col min="28" max="28" width="8" style="457" bestFit="1" customWidth="1"/>
    <col min="29" max="29" width="6.375" style="457" bestFit="1" customWidth="1"/>
    <col min="30" max="30" width="8" style="457" bestFit="1" customWidth="1"/>
    <col min="31" max="31" width="6.25" style="457" bestFit="1" customWidth="1"/>
    <col min="32" max="32" width="4.25" style="457" bestFit="1" customWidth="1"/>
    <col min="33" max="33" width="8" style="457" bestFit="1" customWidth="1"/>
    <col min="34" max="34" width="4.75" style="457" bestFit="1" customWidth="1"/>
    <col min="35" max="37" width="9.625" style="457" bestFit="1" customWidth="1"/>
    <col min="38" max="38" width="11.375" style="457" bestFit="1" customWidth="1"/>
    <col min="39" max="39" width="6.375" style="457" bestFit="1" customWidth="1"/>
    <col min="40" max="40" width="13.125" style="457" bestFit="1" customWidth="1"/>
    <col min="41" max="41" width="4.75" style="457" bestFit="1" customWidth="1"/>
    <col min="42" max="42" width="5.75" style="457" bestFit="1" customWidth="1"/>
    <col min="43" max="43" width="4.75" style="457" bestFit="1" customWidth="1"/>
    <col min="44" max="44" width="9.625" style="457" bestFit="1" customWidth="1"/>
    <col min="45" max="45" width="6.25" style="457" bestFit="1" customWidth="1"/>
    <col min="46" max="46" width="4.75" style="457" bestFit="1" customWidth="1"/>
    <col min="47" max="47" width="11.375" style="457" bestFit="1" customWidth="1"/>
    <col min="48" max="48" width="8" style="457" bestFit="1" customWidth="1"/>
    <col min="49" max="49" width="4.625" style="457" bestFit="1" customWidth="1"/>
    <col min="50" max="50" width="9.625" style="457" bestFit="1" customWidth="1"/>
    <col min="51" max="51" width="6.25" style="457" bestFit="1" customWidth="1"/>
    <col min="52" max="52" width="13.125" style="457" bestFit="1" customWidth="1"/>
    <col min="53" max="53" width="16.75" style="457" bestFit="1" customWidth="1"/>
    <col min="54" max="54" width="15" style="457" bestFit="1" customWidth="1"/>
    <col min="55" max="55" width="6.25" style="457" bestFit="1" customWidth="1"/>
    <col min="56" max="56" width="11.375" style="457" bestFit="1" customWidth="1"/>
    <col min="57" max="57" width="13.125" style="457" bestFit="1" customWidth="1"/>
    <col min="58" max="60" width="8" style="457" bestFit="1" customWidth="1"/>
    <col min="61" max="61" width="6.25" style="457" bestFit="1" customWidth="1"/>
    <col min="62" max="62" width="16.75" style="457" bestFit="1" customWidth="1"/>
    <col min="63" max="63" width="13.125" style="457" bestFit="1" customWidth="1"/>
    <col min="64" max="64" width="8" style="457" bestFit="1" customWidth="1"/>
    <col min="65" max="65" width="6.25" style="457" bestFit="1" customWidth="1"/>
    <col min="66" max="67" width="9.125" style="457" bestFit="1" customWidth="1"/>
    <col min="68" max="68" width="5" style="457" bestFit="1" customWidth="1"/>
    <col min="69" max="69" width="4.875" style="457" bestFit="1" customWidth="1"/>
    <col min="70" max="71" width="3.75" style="457" bestFit="1" customWidth="1"/>
    <col min="72" max="72" width="4.75" style="457" bestFit="1" customWidth="1"/>
    <col min="73" max="73" width="6.25" style="457" bestFit="1" customWidth="1"/>
    <col min="74" max="75" width="4.75" style="457" bestFit="1" customWidth="1"/>
    <col min="76" max="76" width="8" style="457" bestFit="1" customWidth="1"/>
    <col min="77" max="77" width="4.75" style="457" bestFit="1" customWidth="1"/>
    <col min="78" max="78" width="6.25" style="457" bestFit="1" customWidth="1"/>
    <col min="79" max="79" width="8" style="457" bestFit="1" customWidth="1"/>
    <col min="80" max="80" width="6.25" style="457" bestFit="1" customWidth="1"/>
    <col min="81" max="81" width="8" style="457" bestFit="1" customWidth="1"/>
    <col min="82" max="82" width="13.125" style="457" bestFit="1" customWidth="1"/>
    <col min="83" max="83" width="6.25" style="457" bestFit="1" customWidth="1"/>
    <col min="84" max="84" width="17.625" style="457" bestFit="1" customWidth="1"/>
    <col min="85" max="85" width="5" style="457" bestFit="1" customWidth="1"/>
    <col min="86" max="86" width="4.875" style="457" bestFit="1" customWidth="1"/>
    <col min="87" max="88" width="3.75" style="457" bestFit="1" customWidth="1"/>
    <col min="89" max="89" width="4.75" style="457" bestFit="1" customWidth="1"/>
    <col min="90" max="91" width="6.25" style="457" bestFit="1" customWidth="1"/>
    <col min="92" max="92" width="16.75" style="457" bestFit="1" customWidth="1"/>
    <col min="93" max="93" width="13" style="457" bestFit="1" customWidth="1"/>
    <col min="94" max="94" width="12.125" style="457" bestFit="1" customWidth="1"/>
    <col min="95" max="95" width="12.375" style="457" bestFit="1" customWidth="1"/>
    <col min="96" max="96" width="11.5" style="457" bestFit="1" customWidth="1"/>
    <col min="97" max="97" width="8" style="457" bestFit="1" customWidth="1"/>
    <col min="98" max="98" width="6.25" style="457" bestFit="1" customWidth="1"/>
    <col min="99" max="99" width="7.625" style="457" customWidth="1"/>
    <col min="100" max="100" width="7.375" style="457" customWidth="1"/>
    <col min="101" max="101" width="8.875" style="457" customWidth="1"/>
    <col min="102" max="102" width="6.25" style="457" bestFit="1" customWidth="1"/>
    <col min="103" max="103" width="8.5" style="457" bestFit="1" customWidth="1"/>
    <col min="104" max="104" width="10.75" style="457" customWidth="1"/>
    <col min="105" max="105" width="9.75" style="457" bestFit="1" customWidth="1"/>
    <col min="106" max="106" width="11" style="457" bestFit="1" customWidth="1"/>
    <col min="107" max="107" width="8.375" style="457" bestFit="1" customWidth="1"/>
    <col min="108" max="109" width="8" style="457" bestFit="1" customWidth="1"/>
    <col min="110" max="110" width="6.375" style="457" bestFit="1" customWidth="1"/>
    <col min="111" max="111" width="8" style="457" bestFit="1" customWidth="1"/>
    <col min="112" max="112" width="5.625" style="457" bestFit="1" customWidth="1"/>
    <col min="113" max="113" width="18.875" style="457" bestFit="1" customWidth="1"/>
    <col min="114" max="114" width="6.375" style="457" bestFit="1" customWidth="1"/>
    <col min="115" max="115" width="10.875" style="457" bestFit="1" customWidth="1"/>
    <col min="116" max="116" width="9.25" style="457" bestFit="1" customWidth="1"/>
    <col min="117" max="117" width="10.125" style="457" bestFit="1" customWidth="1"/>
    <col min="118" max="118" width="10.375" style="457" bestFit="1" customWidth="1"/>
    <col min="119" max="119" width="8.625" style="457" bestFit="1" customWidth="1"/>
    <col min="120" max="120" width="9.5" style="457" bestFit="1" customWidth="1"/>
    <col min="121" max="121" width="9.875" style="457" bestFit="1" customWidth="1"/>
    <col min="122" max="122" width="8.5" style="457" bestFit="1" customWidth="1"/>
    <col min="123" max="123" width="8.375" style="457" bestFit="1" customWidth="1"/>
    <col min="124" max="124" width="9.125" style="457" bestFit="1" customWidth="1"/>
    <col min="125" max="125" width="6" style="457" bestFit="1" customWidth="1"/>
    <col min="126" max="126" width="8.875" style="457" bestFit="1" customWidth="1"/>
    <col min="127" max="127" width="4.75" style="457" bestFit="1" customWidth="1"/>
    <col min="128" max="128" width="6.25" style="457" bestFit="1" customWidth="1"/>
    <col min="129" max="129" width="10.625" style="457" bestFit="1" customWidth="1"/>
    <col min="130" max="130" width="12.5" style="457" bestFit="1" customWidth="1"/>
    <col min="131" max="131" width="27.75" style="457" bestFit="1" customWidth="1"/>
    <col min="132" max="132" width="12.375" style="457" bestFit="1" customWidth="1"/>
    <col min="133" max="16384" width="64" style="457"/>
  </cols>
  <sheetData>
    <row r="1" spans="1:132" ht="11.25" x14ac:dyDescent="0.15">
      <c r="A1" s="946" t="s">
        <v>502</v>
      </c>
      <c r="B1" s="946" t="s">
        <v>504</v>
      </c>
      <c r="C1" s="946" t="s">
        <v>506</v>
      </c>
      <c r="D1" s="946" t="s">
        <v>508</v>
      </c>
      <c r="E1" s="946" t="s">
        <v>509</v>
      </c>
      <c r="F1" s="946" t="s">
        <v>510</v>
      </c>
      <c r="G1" s="946" t="s">
        <v>511</v>
      </c>
      <c r="H1" s="946" t="s">
        <v>617</v>
      </c>
      <c r="I1" s="946" t="s">
        <v>512</v>
      </c>
      <c r="J1" s="946" t="s">
        <v>513</v>
      </c>
      <c r="K1" s="946" t="s">
        <v>514</v>
      </c>
      <c r="L1" s="946" t="s">
        <v>518</v>
      </c>
      <c r="M1" s="946" t="s">
        <v>519</v>
      </c>
      <c r="N1" s="946" t="s">
        <v>485</v>
      </c>
      <c r="O1" s="946" t="s">
        <v>520</v>
      </c>
      <c r="P1" s="946" t="s">
        <v>521</v>
      </c>
      <c r="Q1" s="946"/>
      <c r="R1" s="946"/>
      <c r="S1" s="946"/>
      <c r="T1" s="946"/>
      <c r="U1" s="946"/>
      <c r="V1" s="946"/>
      <c r="W1" s="946"/>
      <c r="X1" s="946"/>
      <c r="Y1" s="946"/>
      <c r="Z1" s="946" t="s">
        <v>523</v>
      </c>
      <c r="AA1" s="946"/>
      <c r="AB1" s="946"/>
      <c r="AC1" s="946"/>
      <c r="AD1" s="946"/>
      <c r="AE1" s="946"/>
      <c r="AF1" s="946" t="s">
        <v>524</v>
      </c>
      <c r="AG1" s="946"/>
      <c r="AH1" s="946"/>
      <c r="AI1" s="946"/>
      <c r="AJ1" s="946"/>
      <c r="AK1" s="946"/>
      <c r="AL1" s="946"/>
      <c r="AM1" s="946"/>
      <c r="AN1" s="946"/>
      <c r="AO1" s="946"/>
      <c r="AP1" s="946"/>
      <c r="AQ1" s="946"/>
      <c r="AR1" s="946"/>
      <c r="AS1" s="946"/>
      <c r="AT1" s="946" t="s">
        <v>526</v>
      </c>
      <c r="AU1" s="946" t="s">
        <v>532</v>
      </c>
      <c r="AV1" s="946"/>
      <c r="AW1" s="946"/>
      <c r="AX1" s="946"/>
      <c r="AY1" s="946"/>
      <c r="AZ1" s="946"/>
      <c r="BA1" s="946"/>
      <c r="BB1" s="946"/>
      <c r="BC1" s="946"/>
      <c r="BD1" s="946"/>
      <c r="BE1" s="946"/>
      <c r="BF1" s="946"/>
      <c r="BG1" s="946"/>
      <c r="BH1" s="946"/>
      <c r="BI1" s="946"/>
      <c r="BJ1" s="946" t="s">
        <v>539</v>
      </c>
      <c r="BK1" s="946" t="s">
        <v>542</v>
      </c>
      <c r="BL1" s="946" t="s">
        <v>582</v>
      </c>
      <c r="BM1" s="946"/>
      <c r="BN1" s="946"/>
      <c r="BO1" s="946"/>
      <c r="BP1" s="946"/>
      <c r="BQ1" s="946"/>
      <c r="BR1" s="946"/>
      <c r="BS1" s="946"/>
      <c r="BT1" s="946"/>
      <c r="BU1" s="946"/>
      <c r="BV1" s="946"/>
      <c r="BW1" s="946"/>
      <c r="BX1" s="946"/>
      <c r="BY1" s="946"/>
      <c r="BZ1" s="946"/>
      <c r="CA1" s="946"/>
      <c r="CB1" s="946"/>
      <c r="CC1" s="946"/>
      <c r="CD1" s="946"/>
      <c r="CE1" s="946"/>
      <c r="CF1" s="946"/>
      <c r="CG1" s="946"/>
      <c r="CH1" s="946"/>
      <c r="CI1" s="946"/>
      <c r="CJ1" s="946"/>
      <c r="CK1" s="946"/>
      <c r="CL1" s="946"/>
      <c r="CM1" s="946"/>
      <c r="CN1" s="946"/>
      <c r="CO1" s="946"/>
      <c r="CP1" s="949" t="s">
        <v>727</v>
      </c>
      <c r="CQ1" s="950"/>
      <c r="CR1" s="950"/>
      <c r="CS1" s="950"/>
      <c r="CT1" s="951"/>
      <c r="CU1" s="947" t="s">
        <v>570</v>
      </c>
      <c r="CV1" s="948"/>
      <c r="CW1" s="948"/>
      <c r="CX1" s="948"/>
      <c r="CY1" s="268"/>
      <c r="CZ1" s="268"/>
      <c r="DA1" s="268"/>
      <c r="DB1" s="946" t="s">
        <v>488</v>
      </c>
      <c r="DC1" s="946"/>
      <c r="DD1" s="946"/>
      <c r="DE1" s="946"/>
      <c r="DF1" s="946"/>
      <c r="DG1" s="946"/>
      <c r="DH1" s="946"/>
      <c r="DI1" s="943" t="s">
        <v>733</v>
      </c>
      <c r="DJ1" s="943" t="s">
        <v>491</v>
      </c>
      <c r="DK1" s="946" t="s">
        <v>492</v>
      </c>
      <c r="DL1" s="946"/>
      <c r="DM1" s="946"/>
      <c r="DN1" s="946"/>
      <c r="DO1" s="946"/>
      <c r="DP1" s="946"/>
      <c r="DQ1" s="946"/>
      <c r="DR1" s="946"/>
      <c r="DS1" s="946"/>
      <c r="DT1" s="946" t="s">
        <v>575</v>
      </c>
      <c r="DU1" s="946"/>
      <c r="DV1" s="946"/>
      <c r="DW1" s="946"/>
      <c r="DX1" s="946"/>
      <c r="DY1" s="943" t="s">
        <v>577</v>
      </c>
      <c r="DZ1" s="943" t="s">
        <v>583</v>
      </c>
      <c r="EA1" s="943" t="s">
        <v>584</v>
      </c>
      <c r="EB1" s="943" t="s">
        <v>593</v>
      </c>
    </row>
    <row r="2" spans="1:132" ht="11.25" x14ac:dyDescent="0.15">
      <c r="A2" s="946"/>
      <c r="B2" s="946"/>
      <c r="C2" s="946"/>
      <c r="D2" s="946"/>
      <c r="E2" s="946"/>
      <c r="F2" s="946"/>
      <c r="G2" s="946"/>
      <c r="H2" s="946"/>
      <c r="I2" s="946"/>
      <c r="J2" s="946"/>
      <c r="K2" s="946"/>
      <c r="L2" s="946"/>
      <c r="M2" s="946"/>
      <c r="N2" s="946"/>
      <c r="O2" s="946"/>
      <c r="P2" s="946" t="s">
        <v>637</v>
      </c>
      <c r="Q2" s="946" t="s">
        <v>638</v>
      </c>
      <c r="R2" s="946" t="s">
        <v>639</v>
      </c>
      <c r="S2" s="946" t="s">
        <v>640</v>
      </c>
      <c r="T2" s="946" t="s">
        <v>641</v>
      </c>
      <c r="U2" s="946" t="s">
        <v>642</v>
      </c>
      <c r="V2" s="946" t="s">
        <v>643</v>
      </c>
      <c r="W2" s="946" t="s">
        <v>644</v>
      </c>
      <c r="X2" s="946" t="s">
        <v>645</v>
      </c>
      <c r="Y2" s="946" t="s">
        <v>646</v>
      </c>
      <c r="Z2" s="946" t="s">
        <v>647</v>
      </c>
      <c r="AA2" s="946" t="s">
        <v>648</v>
      </c>
      <c r="AB2" s="946" t="s">
        <v>649</v>
      </c>
      <c r="AC2" s="946" t="s">
        <v>650</v>
      </c>
      <c r="AD2" s="946" t="s">
        <v>651</v>
      </c>
      <c r="AE2" s="946" t="s">
        <v>646</v>
      </c>
      <c r="AF2" s="946" t="s">
        <v>647</v>
      </c>
      <c r="AG2" s="946" t="s">
        <v>652</v>
      </c>
      <c r="AH2" s="946" t="s">
        <v>653</v>
      </c>
      <c r="AI2" s="946" t="s">
        <v>654</v>
      </c>
      <c r="AJ2" s="946" t="s">
        <v>655</v>
      </c>
      <c r="AK2" s="946" t="s">
        <v>656</v>
      </c>
      <c r="AL2" s="946" t="s">
        <v>657</v>
      </c>
      <c r="AM2" s="946" t="s">
        <v>658</v>
      </c>
      <c r="AN2" s="946" t="s">
        <v>659</v>
      </c>
      <c r="AO2" s="946" t="s">
        <v>660</v>
      </c>
      <c r="AP2" s="946" t="s">
        <v>661</v>
      </c>
      <c r="AQ2" s="946" t="s">
        <v>662</v>
      </c>
      <c r="AR2" s="946" t="s">
        <v>663</v>
      </c>
      <c r="AS2" s="946" t="s">
        <v>646</v>
      </c>
      <c r="AT2" s="946"/>
      <c r="AU2" s="946" t="s">
        <v>684</v>
      </c>
      <c r="AV2" s="946" t="s">
        <v>685</v>
      </c>
      <c r="AW2" s="946"/>
      <c r="AX2" s="946"/>
      <c r="AY2" s="946"/>
      <c r="AZ2" s="946" t="s">
        <v>686</v>
      </c>
      <c r="BA2" s="946"/>
      <c r="BB2" s="946"/>
      <c r="BC2" s="946"/>
      <c r="BD2" s="946" t="s">
        <v>693</v>
      </c>
      <c r="BE2" s="946"/>
      <c r="BF2" s="946"/>
      <c r="BG2" s="946" t="s">
        <v>646</v>
      </c>
      <c r="BH2" s="946"/>
      <c r="BI2" s="946"/>
      <c r="BJ2" s="946"/>
      <c r="BK2" s="946"/>
      <c r="BL2" s="946" t="s">
        <v>699</v>
      </c>
      <c r="BM2" s="946"/>
      <c r="BN2" s="946"/>
      <c r="BO2" s="946"/>
      <c r="BP2" s="946"/>
      <c r="BQ2" s="946"/>
      <c r="BR2" s="946"/>
      <c r="BS2" s="946"/>
      <c r="BT2" s="946"/>
      <c r="BU2" s="946"/>
      <c r="BV2" s="946"/>
      <c r="BW2" s="946"/>
      <c r="BX2" s="946"/>
      <c r="BY2" s="946"/>
      <c r="BZ2" s="946"/>
      <c r="CA2" s="946"/>
      <c r="CB2" s="946"/>
      <c r="CC2" s="946"/>
      <c r="CD2" s="946" t="s">
        <v>717</v>
      </c>
      <c r="CE2" s="946"/>
      <c r="CF2" s="946" t="s">
        <v>719</v>
      </c>
      <c r="CG2" s="946"/>
      <c r="CH2" s="946"/>
      <c r="CI2" s="946"/>
      <c r="CJ2" s="946"/>
      <c r="CK2" s="946"/>
      <c r="CL2" s="946"/>
      <c r="CM2" s="946" t="s">
        <v>646</v>
      </c>
      <c r="CN2" s="946" t="s">
        <v>726</v>
      </c>
      <c r="CO2" s="946" t="s">
        <v>634</v>
      </c>
      <c r="CP2" s="943" t="s">
        <v>558</v>
      </c>
      <c r="CQ2" s="943" t="s">
        <v>728</v>
      </c>
      <c r="CR2" s="943" t="s">
        <v>729</v>
      </c>
      <c r="CS2" s="943" t="s">
        <v>537</v>
      </c>
      <c r="CT2" s="943" t="s">
        <v>531</v>
      </c>
      <c r="CU2" s="944" t="s">
        <v>730</v>
      </c>
      <c r="CV2" s="944" t="s">
        <v>731</v>
      </c>
      <c r="CW2" s="944" t="s">
        <v>732</v>
      </c>
      <c r="CX2" s="944" t="s">
        <v>646</v>
      </c>
      <c r="CY2" s="943" t="s">
        <v>572</v>
      </c>
      <c r="CZ2" s="943" t="s">
        <v>590</v>
      </c>
      <c r="DA2" s="943" t="s">
        <v>573</v>
      </c>
      <c r="DB2" s="943" t="s">
        <v>664</v>
      </c>
      <c r="DC2" s="943" t="s">
        <v>665</v>
      </c>
      <c r="DD2" s="943" t="s">
        <v>666</v>
      </c>
      <c r="DE2" s="943" t="s">
        <v>667</v>
      </c>
      <c r="DF2" s="943" t="s">
        <v>668</v>
      </c>
      <c r="DG2" s="943" t="s">
        <v>669</v>
      </c>
      <c r="DH2" s="943" t="s">
        <v>670</v>
      </c>
      <c r="DI2" s="944"/>
      <c r="DJ2" s="944"/>
      <c r="DK2" s="943" t="s">
        <v>671</v>
      </c>
      <c r="DL2" s="943" t="s">
        <v>672</v>
      </c>
      <c r="DM2" s="943" t="s">
        <v>673</v>
      </c>
      <c r="DN2" s="943" t="s">
        <v>674</v>
      </c>
      <c r="DO2" s="943" t="s">
        <v>675</v>
      </c>
      <c r="DP2" s="943" t="s">
        <v>676</v>
      </c>
      <c r="DQ2" s="943" t="s">
        <v>677</v>
      </c>
      <c r="DR2" s="943" t="s">
        <v>678</v>
      </c>
      <c r="DS2" s="943" t="s">
        <v>679</v>
      </c>
      <c r="DT2" s="943" t="s">
        <v>680</v>
      </c>
      <c r="DU2" s="943" t="s">
        <v>681</v>
      </c>
      <c r="DV2" s="943" t="s">
        <v>682</v>
      </c>
      <c r="DW2" s="943" t="s">
        <v>683</v>
      </c>
      <c r="DX2" s="943" t="s">
        <v>646</v>
      </c>
      <c r="DY2" s="944"/>
      <c r="DZ2" s="944"/>
      <c r="EA2" s="944"/>
      <c r="EB2" s="944"/>
    </row>
    <row r="3" spans="1:132" ht="11.25" x14ac:dyDescent="0.15">
      <c r="A3" s="946"/>
      <c r="B3" s="946"/>
      <c r="C3" s="946"/>
      <c r="D3" s="946"/>
      <c r="E3" s="946"/>
      <c r="F3" s="946"/>
      <c r="G3" s="946"/>
      <c r="H3" s="946"/>
      <c r="I3" s="946"/>
      <c r="J3" s="946"/>
      <c r="K3" s="946"/>
      <c r="L3" s="946"/>
      <c r="M3" s="946"/>
      <c r="N3" s="946"/>
      <c r="O3" s="946"/>
      <c r="P3" s="946"/>
      <c r="Q3" s="946"/>
      <c r="R3" s="946"/>
      <c r="S3" s="946"/>
      <c r="T3" s="946"/>
      <c r="U3" s="946"/>
      <c r="V3" s="946"/>
      <c r="W3" s="946"/>
      <c r="X3" s="946"/>
      <c r="Y3" s="946"/>
      <c r="Z3" s="946"/>
      <c r="AA3" s="946"/>
      <c r="AB3" s="946"/>
      <c r="AC3" s="946"/>
      <c r="AD3" s="946"/>
      <c r="AE3" s="946"/>
      <c r="AF3" s="946"/>
      <c r="AG3" s="946"/>
      <c r="AH3" s="946"/>
      <c r="AI3" s="946"/>
      <c r="AJ3" s="946"/>
      <c r="AK3" s="946"/>
      <c r="AL3" s="946"/>
      <c r="AM3" s="946"/>
      <c r="AN3" s="946"/>
      <c r="AO3" s="946"/>
      <c r="AP3" s="946"/>
      <c r="AQ3" s="946"/>
      <c r="AR3" s="946"/>
      <c r="AS3" s="946"/>
      <c r="AT3" s="946"/>
      <c r="AU3" s="946"/>
      <c r="AV3" s="946" t="s">
        <v>687</v>
      </c>
      <c r="AW3" s="946" t="s">
        <v>688</v>
      </c>
      <c r="AX3" s="946" t="s">
        <v>689</v>
      </c>
      <c r="AY3" s="946" t="s">
        <v>646</v>
      </c>
      <c r="AZ3" s="946" t="s">
        <v>690</v>
      </c>
      <c r="BA3" s="946" t="s">
        <v>691</v>
      </c>
      <c r="BB3" s="946" t="s">
        <v>692</v>
      </c>
      <c r="BC3" s="946" t="s">
        <v>646</v>
      </c>
      <c r="BD3" s="946" t="s">
        <v>694</v>
      </c>
      <c r="BE3" s="946" t="s">
        <v>695</v>
      </c>
      <c r="BF3" s="946" t="s">
        <v>696</v>
      </c>
      <c r="BG3" s="946" t="s">
        <v>697</v>
      </c>
      <c r="BH3" s="946" t="s">
        <v>698</v>
      </c>
      <c r="BI3" s="946" t="s">
        <v>646</v>
      </c>
      <c r="BJ3" s="946"/>
      <c r="BK3" s="946"/>
      <c r="BL3" s="946" t="s">
        <v>700</v>
      </c>
      <c r="BM3" s="946"/>
      <c r="BN3" s="946" t="s">
        <v>701</v>
      </c>
      <c r="BO3" s="946"/>
      <c r="BP3" s="946"/>
      <c r="BQ3" s="946"/>
      <c r="BR3" s="946"/>
      <c r="BS3" s="946"/>
      <c r="BT3" s="946"/>
      <c r="BU3" s="946"/>
      <c r="BV3" s="946"/>
      <c r="BW3" s="946"/>
      <c r="BX3" s="946" t="s">
        <v>702</v>
      </c>
      <c r="BY3" s="946"/>
      <c r="BZ3" s="946"/>
      <c r="CA3" s="946" t="s">
        <v>703</v>
      </c>
      <c r="CB3" s="946"/>
      <c r="CC3" s="268" t="s">
        <v>716</v>
      </c>
      <c r="CD3" s="268" t="s">
        <v>718</v>
      </c>
      <c r="CE3" s="268" t="s">
        <v>646</v>
      </c>
      <c r="CF3" s="268" t="s">
        <v>720</v>
      </c>
      <c r="CG3" s="268"/>
      <c r="CH3" s="268"/>
      <c r="CI3" s="268"/>
      <c r="CJ3" s="268"/>
      <c r="CK3" s="268"/>
      <c r="CL3" s="268"/>
      <c r="CM3" s="946"/>
      <c r="CN3" s="946"/>
      <c r="CO3" s="946"/>
      <c r="CP3" s="944"/>
      <c r="CQ3" s="944"/>
      <c r="CR3" s="944"/>
      <c r="CS3" s="944"/>
      <c r="CT3" s="944"/>
      <c r="CU3" s="944"/>
      <c r="CV3" s="944"/>
      <c r="CW3" s="944"/>
      <c r="CX3" s="944"/>
      <c r="CY3" s="944"/>
      <c r="CZ3" s="944"/>
      <c r="DA3" s="944"/>
      <c r="DB3" s="944"/>
      <c r="DC3" s="944"/>
      <c r="DD3" s="944"/>
      <c r="DE3" s="944"/>
      <c r="DF3" s="944"/>
      <c r="DG3" s="944"/>
      <c r="DH3" s="944"/>
      <c r="DI3" s="944"/>
      <c r="DJ3" s="944"/>
      <c r="DK3" s="944"/>
      <c r="DL3" s="944"/>
      <c r="DM3" s="944"/>
      <c r="DN3" s="944"/>
      <c r="DO3" s="944"/>
      <c r="DP3" s="944"/>
      <c r="DQ3" s="944"/>
      <c r="DR3" s="944"/>
      <c r="DS3" s="944"/>
      <c r="DT3" s="944"/>
      <c r="DU3" s="944"/>
      <c r="DV3" s="944"/>
      <c r="DW3" s="944"/>
      <c r="DX3" s="944"/>
      <c r="DY3" s="944"/>
      <c r="DZ3" s="944"/>
      <c r="EA3" s="944"/>
      <c r="EB3" s="944"/>
    </row>
    <row r="4" spans="1:132" ht="11.25" x14ac:dyDescent="0.15">
      <c r="A4" s="946"/>
      <c r="B4" s="946"/>
      <c r="C4" s="946"/>
      <c r="D4" s="946"/>
      <c r="E4" s="946"/>
      <c r="F4" s="946"/>
      <c r="G4" s="946"/>
      <c r="H4" s="946"/>
      <c r="I4" s="946"/>
      <c r="J4" s="946"/>
      <c r="K4" s="946"/>
      <c r="L4" s="946"/>
      <c r="M4" s="946"/>
      <c r="N4" s="946"/>
      <c r="O4" s="946"/>
      <c r="P4" s="946"/>
      <c r="Q4" s="946"/>
      <c r="R4" s="946"/>
      <c r="S4" s="946"/>
      <c r="T4" s="946"/>
      <c r="U4" s="946"/>
      <c r="V4" s="946"/>
      <c r="W4" s="946"/>
      <c r="X4" s="946"/>
      <c r="Y4" s="946"/>
      <c r="Z4" s="946"/>
      <c r="AA4" s="946"/>
      <c r="AB4" s="946"/>
      <c r="AC4" s="946"/>
      <c r="AD4" s="946"/>
      <c r="AE4" s="946"/>
      <c r="AF4" s="946"/>
      <c r="AG4" s="946"/>
      <c r="AH4" s="946"/>
      <c r="AI4" s="946"/>
      <c r="AJ4" s="946"/>
      <c r="AK4" s="946"/>
      <c r="AL4" s="946"/>
      <c r="AM4" s="946"/>
      <c r="AN4" s="946"/>
      <c r="AO4" s="946"/>
      <c r="AP4" s="946"/>
      <c r="AQ4" s="946"/>
      <c r="AR4" s="946"/>
      <c r="AS4" s="946"/>
      <c r="AT4" s="946"/>
      <c r="AU4" s="946"/>
      <c r="AV4" s="946"/>
      <c r="AW4" s="946"/>
      <c r="AX4" s="946"/>
      <c r="AY4" s="946"/>
      <c r="AZ4" s="946"/>
      <c r="BA4" s="946"/>
      <c r="BB4" s="946"/>
      <c r="BC4" s="946"/>
      <c r="BD4" s="946"/>
      <c r="BE4" s="946"/>
      <c r="BF4" s="946"/>
      <c r="BG4" s="946"/>
      <c r="BH4" s="946"/>
      <c r="BI4" s="946"/>
      <c r="BJ4" s="946"/>
      <c r="BK4" s="946"/>
      <c r="BL4" s="268" t="s">
        <v>651</v>
      </c>
      <c r="BM4" s="268" t="s">
        <v>646</v>
      </c>
      <c r="BN4" s="268" t="s">
        <v>704</v>
      </c>
      <c r="BO4" s="268" t="s">
        <v>705</v>
      </c>
      <c r="BP4" s="268" t="s">
        <v>706</v>
      </c>
      <c r="BQ4" s="268" t="s">
        <v>707</v>
      </c>
      <c r="BR4" s="268" t="s">
        <v>708</v>
      </c>
      <c r="BS4" s="268" t="s">
        <v>709</v>
      </c>
      <c r="BT4" s="268" t="s">
        <v>710</v>
      </c>
      <c r="BU4" s="268" t="s">
        <v>646</v>
      </c>
      <c r="BV4" s="268" t="s">
        <v>711</v>
      </c>
      <c r="BW4" s="268" t="s">
        <v>712</v>
      </c>
      <c r="BX4" s="268" t="s">
        <v>713</v>
      </c>
      <c r="BY4" s="268" t="s">
        <v>714</v>
      </c>
      <c r="BZ4" s="268" t="s">
        <v>646</v>
      </c>
      <c r="CA4" s="268" t="s">
        <v>715</v>
      </c>
      <c r="CB4" s="268" t="s">
        <v>646</v>
      </c>
      <c r="CC4" s="268"/>
      <c r="CD4" s="268"/>
      <c r="CE4" s="268"/>
      <c r="CF4" s="268" t="s">
        <v>721</v>
      </c>
      <c r="CG4" s="268" t="s">
        <v>722</v>
      </c>
      <c r="CH4" s="268" t="s">
        <v>723</v>
      </c>
      <c r="CI4" s="268" t="s">
        <v>724</v>
      </c>
      <c r="CJ4" s="268" t="s">
        <v>709</v>
      </c>
      <c r="CK4" s="268" t="s">
        <v>725</v>
      </c>
      <c r="CL4" s="268" t="s">
        <v>646</v>
      </c>
      <c r="CM4" s="946"/>
      <c r="CN4" s="946"/>
      <c r="CO4" s="946"/>
      <c r="CP4" s="945"/>
      <c r="CQ4" s="945"/>
      <c r="CR4" s="945"/>
      <c r="CS4" s="945"/>
      <c r="CT4" s="945"/>
      <c r="CU4" s="945"/>
      <c r="CV4" s="945"/>
      <c r="CW4" s="945"/>
      <c r="CX4" s="945"/>
      <c r="CY4" s="945"/>
      <c r="CZ4" s="945"/>
      <c r="DA4" s="945"/>
      <c r="DB4" s="945"/>
      <c r="DC4" s="945"/>
      <c r="DD4" s="945"/>
      <c r="DE4" s="945"/>
      <c r="DF4" s="945"/>
      <c r="DG4" s="945"/>
      <c r="DH4" s="945"/>
      <c r="DI4" s="945"/>
      <c r="DJ4" s="945"/>
      <c r="DK4" s="945"/>
      <c r="DL4" s="945"/>
      <c r="DM4" s="945"/>
      <c r="DN4" s="945"/>
      <c r="DO4" s="945"/>
      <c r="DP4" s="945"/>
      <c r="DQ4" s="945"/>
      <c r="DR4" s="945"/>
      <c r="DS4" s="945"/>
      <c r="DT4" s="945"/>
      <c r="DU4" s="945"/>
      <c r="DV4" s="945"/>
      <c r="DW4" s="945"/>
      <c r="DX4" s="945"/>
      <c r="DY4" s="945"/>
      <c r="DZ4" s="945"/>
      <c r="EA4" s="945"/>
      <c r="EB4" s="945"/>
    </row>
    <row r="5" spans="1:132" ht="14.25" customHeight="1" x14ac:dyDescent="0.15">
      <c r="A5" s="458">
        <f ca="1">'6.入力シート'!E2</f>
        <v>45413</v>
      </c>
      <c r="B5" s="270" t="str">
        <f>'6.入力シート'!T7</f>
        <v/>
      </c>
      <c r="C5" s="270" t="str">
        <f>'6.入力シート'!T3</f>
        <v/>
      </c>
      <c r="D5" s="270" t="str">
        <f>'6.入力シート'!T4</f>
        <v/>
      </c>
      <c r="E5" s="458">
        <f>'6.入力シート'!T5</f>
        <v>0</v>
      </c>
      <c r="F5" s="270">
        <f ca="1">'6.入力シート'!T6</f>
        <v>124</v>
      </c>
      <c r="G5" s="270" t="str">
        <f>'6.入力シート'!T8</f>
        <v/>
      </c>
      <c r="H5" s="270" t="str">
        <f>'6.入力シート'!T9</f>
        <v/>
      </c>
      <c r="I5" s="270" t="str">
        <f>'6.入力シート'!T10</f>
        <v/>
      </c>
      <c r="J5" s="270" t="str">
        <f>'6.入力シート'!T11</f>
        <v/>
      </c>
      <c r="K5" s="270" t="str">
        <f>'6.入力シート'!T12</f>
        <v>御担当</v>
      </c>
      <c r="L5" s="458">
        <f>'6.入力シート'!T14</f>
        <v>0</v>
      </c>
      <c r="M5" s="458">
        <f>'6.入力シート'!T15</f>
        <v>0</v>
      </c>
      <c r="N5" s="270" t="str">
        <f>'6.入力シート'!T16</f>
        <v/>
      </c>
      <c r="O5" s="270" t="str">
        <f>'6.入力シート'!T17</f>
        <v/>
      </c>
      <c r="P5" s="270">
        <f>IF('6.入力シート'!F18=TRUE,1,0)</f>
        <v>0</v>
      </c>
      <c r="Q5" s="270">
        <f>IF('6.入力シート'!G18=TRUE,1,0)</f>
        <v>0</v>
      </c>
      <c r="R5" s="270">
        <f>IF('6.入力シート'!H18=TRUE,1,0)</f>
        <v>0</v>
      </c>
      <c r="S5" s="270">
        <f>IF('6.入力シート'!I18=TRUE,1,0)</f>
        <v>0</v>
      </c>
      <c r="T5" s="270">
        <f>IF('6.入力シート'!J18=TRUE,1,0)</f>
        <v>0</v>
      </c>
      <c r="U5" s="270">
        <f>IF('6.入力シート'!K18=TRUE,1,0)</f>
        <v>0</v>
      </c>
      <c r="V5" s="270">
        <f>IF('6.入力シート'!L18=TRUE,1,0)</f>
        <v>0</v>
      </c>
      <c r="W5" s="270">
        <f>IF('6.入力シート'!M18=TRUE,1,0)</f>
        <v>0</v>
      </c>
      <c r="X5" s="270">
        <f>IF('6.入力シート'!N18=TRUE,1,0)</f>
        <v>0</v>
      </c>
      <c r="Y5" s="270">
        <f>IF('6.入力シート'!O18=TRUE,'6.入力シート'!E19,0)</f>
        <v>0</v>
      </c>
      <c r="Z5" s="270">
        <f>IF('6.入力シート'!K20=TRUE,1,0)</f>
        <v>0</v>
      </c>
      <c r="AA5" s="270">
        <f>IF('6.入力シート'!F20=TRUE,1,0)</f>
        <v>0</v>
      </c>
      <c r="AB5" s="270">
        <f>IF('6.入力シート'!G20=TRUE,1,0)</f>
        <v>0</v>
      </c>
      <c r="AC5" s="270">
        <f>IF('6.入力シート'!H20=TRUE,1,0)</f>
        <v>0</v>
      </c>
      <c r="AD5" s="270">
        <f>IF('6.入力シート'!I20=TRUE,1,0)</f>
        <v>0</v>
      </c>
      <c r="AE5" s="270">
        <f>IF('6.入力シート'!J20=TRUE,'6.入力シート'!E21,0)</f>
        <v>0</v>
      </c>
      <c r="AF5" s="270">
        <f>IF('6.入力シート'!S22=TRUE,1,0)</f>
        <v>0</v>
      </c>
      <c r="AG5" s="270">
        <f>IF('6.入力シート'!F22=TRUE,1,0)</f>
        <v>0</v>
      </c>
      <c r="AH5" s="270">
        <f>IF('6.入力シート'!G22=TRUE,1,0)</f>
        <v>0</v>
      </c>
      <c r="AI5" s="270">
        <f>IF('6.入力シート'!H22=TRUE,1,0)</f>
        <v>0</v>
      </c>
      <c r="AJ5" s="270">
        <f>IF('6.入力シート'!I22=TRUE,1,0)</f>
        <v>0</v>
      </c>
      <c r="AK5" s="270">
        <f>IF('6.入力シート'!J22=TRUE,1,0)</f>
        <v>0</v>
      </c>
      <c r="AL5" s="270">
        <f>IF('6.入力シート'!K22=TRUE,1,0)</f>
        <v>0</v>
      </c>
      <c r="AM5" s="270">
        <f>IF('6.入力シート'!L22=TRUE,1,0)</f>
        <v>0</v>
      </c>
      <c r="AN5" s="270">
        <f>IF('6.入力シート'!M22=TRUE,1,0)</f>
        <v>0</v>
      </c>
      <c r="AO5" s="270">
        <f>IF('6.入力シート'!N22=TRUE,1,0)</f>
        <v>0</v>
      </c>
      <c r="AP5" s="270">
        <f>IF('6.入力シート'!O22=TRUE,1,0)</f>
        <v>0</v>
      </c>
      <c r="AQ5" s="270">
        <f>IF('6.入力シート'!P22=TRUE,1,0)</f>
        <v>0</v>
      </c>
      <c r="AR5" s="270">
        <f>IF('6.入力シート'!Q22=TRUE,1,0)</f>
        <v>0</v>
      </c>
      <c r="AS5" s="270">
        <f>IF('6.入力シート'!R22=TRUE,'6.入力シート'!E23,0)</f>
        <v>0</v>
      </c>
      <c r="AT5" s="270" t="str">
        <f>'6.入力シート'!T24</f>
        <v/>
      </c>
      <c r="AU5" s="270">
        <f>IF('6.入力シート'!F32=TRUE,1,0)</f>
        <v>0</v>
      </c>
      <c r="AV5" s="270">
        <f>IF('6.入力シート'!F33=TRUE,1,0)</f>
        <v>0</v>
      </c>
      <c r="AW5" s="270">
        <f>IF('6.入力シート'!G33=TRUE,1,0)</f>
        <v>0</v>
      </c>
      <c r="AX5" s="270">
        <f>IF('6.入力シート'!H33=TRUE,1,0)</f>
        <v>0</v>
      </c>
      <c r="AY5" s="270">
        <f>IF('6.入力シート'!I33=TRUE,'6.入力シート'!E34,0)</f>
        <v>0</v>
      </c>
      <c r="AZ5" s="270">
        <f>IF('6.入力シート'!F35=TRUE,1,0)</f>
        <v>0</v>
      </c>
      <c r="BA5" s="270">
        <f>IF('6.入力シート'!G35=TRUE,1,0)</f>
        <v>0</v>
      </c>
      <c r="BB5" s="270">
        <f>IF('6.入力シート'!H35=TRUE,1,0)</f>
        <v>0</v>
      </c>
      <c r="BC5" s="270">
        <f>IF('6.入力シート'!I35=TRUE,'6.入力シート'!E36,0)</f>
        <v>0</v>
      </c>
      <c r="BD5" s="270">
        <f>IF('6.入力シート'!F37=TRUE,1,0)</f>
        <v>0</v>
      </c>
      <c r="BE5" s="270">
        <f>IF('6.入力シート'!G37=TRUE,1,0)</f>
        <v>0</v>
      </c>
      <c r="BF5" s="270">
        <f>IF('6.入力シート'!H37=TRUE,1,0)</f>
        <v>0</v>
      </c>
      <c r="BG5" s="270">
        <f>IF('6.入力シート'!F38=TRUE,1,0)</f>
        <v>0</v>
      </c>
      <c r="BH5" s="270">
        <f>IF('6.入力シート'!G38=TRUE,1,0)</f>
        <v>0</v>
      </c>
      <c r="BI5" s="270">
        <f>IF('6.入力シート'!H38=TRUE,'6.入力シート'!E39,0)</f>
        <v>0</v>
      </c>
      <c r="BJ5" s="270" t="str">
        <f>'6.入力シート'!T40</f>
        <v/>
      </c>
      <c r="BK5" s="270" t="str">
        <f>'6.入力シート'!T43</f>
        <v/>
      </c>
      <c r="BL5" s="270">
        <f>IF('6.入力シート'!F47=TRUE,1,0)</f>
        <v>0</v>
      </c>
      <c r="BM5" s="270">
        <f>IF('6.入力シート'!G47=TRUE,1,0)</f>
        <v>0</v>
      </c>
      <c r="BN5" s="270">
        <f>IF('6.入力シート'!F48=TRUE,1,0)</f>
        <v>0</v>
      </c>
      <c r="BO5" s="270">
        <f>IF('6.入力シート'!G48=TRUE,1,0)</f>
        <v>0</v>
      </c>
      <c r="BP5" s="270">
        <f>IF('6.入力シート'!H48=TRUE,1,0)</f>
        <v>0</v>
      </c>
      <c r="BQ5" s="270">
        <f>IF('6.入力シート'!I48=TRUE,1,0)</f>
        <v>0</v>
      </c>
      <c r="BR5" s="270">
        <f>IF('6.入力シート'!J48=TRUE,1,0)</f>
        <v>0</v>
      </c>
      <c r="BS5" s="270">
        <f>IF('6.入力シート'!K48=TRUE,1,0)</f>
        <v>0</v>
      </c>
      <c r="BT5" s="270">
        <f>IF('6.入力シート'!L48=TRUE,1,0)</f>
        <v>0</v>
      </c>
      <c r="BU5" s="270">
        <f>IF('6.入力シート'!M48=TRUE,1,0)</f>
        <v>0</v>
      </c>
      <c r="BV5" s="270">
        <f>IF('6.入力シート'!F49=TRUE,1,0)</f>
        <v>0</v>
      </c>
      <c r="BW5" s="270">
        <f>IF('6.入力シート'!G49=TRUE,1,0)</f>
        <v>0</v>
      </c>
      <c r="BX5" s="270" t="e">
        <f>IF('6.入力シート'!#REF!=TRUE,1,0)</f>
        <v>#REF!</v>
      </c>
      <c r="BY5" s="270" t="e">
        <f>IF('6.入力シート'!#REF!=TRUE,1,0)</f>
        <v>#REF!</v>
      </c>
      <c r="BZ5" s="270" t="e">
        <f>IF('6.入力シート'!#REF!=TRUE,'6.入力シート'!E50,0)</f>
        <v>#REF!</v>
      </c>
      <c r="CA5" s="270">
        <f>IF('6.入力シート'!F50=TRUE,1,0)</f>
        <v>0</v>
      </c>
      <c r="CB5" s="270">
        <f>IF('6.入力シート'!G50=TRUE,'6.入力シート'!E51,0)</f>
        <v>0</v>
      </c>
      <c r="CC5" s="270">
        <f>IF('6.入力シート'!J46=TRUE,1,0)</f>
        <v>0</v>
      </c>
      <c r="CD5" s="270">
        <f>IF('6.入力シート'!F52=TRUE,1,0)</f>
        <v>0</v>
      </c>
      <c r="CE5" s="270">
        <f>IF('6.入力シート'!G52=TRUE,'6.入力シート'!E53,0)</f>
        <v>0</v>
      </c>
      <c r="CF5" s="270">
        <f>IF('6.入力シート'!F55=TRUE,1,0)</f>
        <v>0</v>
      </c>
      <c r="CG5" s="270">
        <f>IF('6.入力シート'!G55=TRUE,1,0)</f>
        <v>0</v>
      </c>
      <c r="CH5" s="270">
        <f>IF('6.入力シート'!H55=TRUE,1,0)</f>
        <v>0</v>
      </c>
      <c r="CI5" s="270">
        <f>IF('6.入力シート'!I55=TRUE,1,0)</f>
        <v>0</v>
      </c>
      <c r="CJ5" s="270">
        <f>IF('6.入力シート'!J55=TRUE,1,0)</f>
        <v>0</v>
      </c>
      <c r="CK5" s="270">
        <f>IF('6.入力シート'!K55=TRUE,1,0)</f>
        <v>0</v>
      </c>
      <c r="CL5" s="270">
        <f>IF('6.入力シート'!L55=TRUE,1,0)</f>
        <v>0</v>
      </c>
      <c r="CM5" s="270">
        <f>IF('6.入力シート'!G54=TRUE,'6.入力シート'!E56,0)</f>
        <v>0</v>
      </c>
      <c r="CN5" s="270">
        <f>IF('6.入力シート'!F24=4,1,0)</f>
        <v>0</v>
      </c>
      <c r="CO5" s="270">
        <f>IF('6.入力シート'!F24=5,'6.入力シート'!$E$25,0)</f>
        <v>0</v>
      </c>
      <c r="CP5" s="270" t="str">
        <f>'6.入力シート'!T62</f>
        <v>130/80 mmHg</v>
      </c>
      <c r="CQ5" s="459">
        <f>'6.入力シート'!T63</f>
        <v>100</v>
      </c>
      <c r="CR5" s="460">
        <f>'6.入力シート'!T65</f>
        <v>7</v>
      </c>
      <c r="CS5" s="270" t="str">
        <f>'6.入力シート'!T67</f>
        <v/>
      </c>
      <c r="CT5" s="270" t="str">
        <f>'6.入力シート'!T69</f>
        <v/>
      </c>
      <c r="CU5" s="269">
        <f>IF('6.入力シート'!F70=TRUE,1,0)</f>
        <v>0</v>
      </c>
      <c r="CV5" s="269">
        <f>IF('6.入力シート'!G70=TRUE,1,0)</f>
        <v>0</v>
      </c>
      <c r="CW5" s="269">
        <f>IF('6.入力シート'!H70=TRUE,1,0)</f>
        <v>0</v>
      </c>
      <c r="CX5" s="269">
        <f>IF('6.入力シート'!I70=TRUE,'6.入力シート'!E71,0)</f>
        <v>0</v>
      </c>
      <c r="CY5" s="458">
        <f>'6.入力シート'!T72</f>
        <v>0</v>
      </c>
      <c r="CZ5" s="458" t="str">
        <f>'6.入力シート'!$T$74</f>
        <v/>
      </c>
      <c r="DA5" s="270" t="str">
        <f>'6.入力シート'!T75</f>
        <v/>
      </c>
      <c r="DB5" s="270">
        <f>IF('6.入力シート'!F76=TRUE,1,0)</f>
        <v>0</v>
      </c>
      <c r="DC5" s="270">
        <f>IF('6.入力シート'!G76=TRUE,1,0)</f>
        <v>0</v>
      </c>
      <c r="DD5" s="270">
        <f>IF('6.入力シート'!H76=TRUE,1,0)</f>
        <v>0</v>
      </c>
      <c r="DE5" s="270">
        <f>IF('6.入力シート'!I76=TRUE,1,0)</f>
        <v>0</v>
      </c>
      <c r="DF5" s="270">
        <f>IF('6.入力シート'!J76=TRUE,1,0)</f>
        <v>0</v>
      </c>
      <c r="DG5" s="270">
        <f>IF('6.入力シート'!K76=TRUE,1,0)</f>
        <v>0</v>
      </c>
      <c r="DH5" s="270">
        <f>IF('6.入力シート'!L76=TRUE,1,0)</f>
        <v>0</v>
      </c>
      <c r="DI5" s="270" t="str">
        <f>'6.入力シート'!$T$77</f>
        <v/>
      </c>
      <c r="DJ5" s="270" t="str">
        <f>'6.入力シート'!$T$78</f>
        <v/>
      </c>
      <c r="DK5" s="270">
        <f>IF('6.入力シート'!F79=TRUE,1,0)</f>
        <v>0</v>
      </c>
      <c r="DL5" s="270">
        <f>IF('6.入力シート'!G79=TRUE,1,0)</f>
        <v>0</v>
      </c>
      <c r="DM5" s="270">
        <f>IF('6.入力シート'!H79=TRUE,1,0)</f>
        <v>0</v>
      </c>
      <c r="DN5" s="270">
        <f>IF('6.入力シート'!I79=TRUE,1,0)</f>
        <v>0</v>
      </c>
      <c r="DO5" s="270">
        <f>IF('6.入力シート'!J79=TRUE,1,0)</f>
        <v>0</v>
      </c>
      <c r="DP5" s="270">
        <f>IF('6.入力シート'!K79=TRUE,1,0)</f>
        <v>0</v>
      </c>
      <c r="DQ5" s="270">
        <f>IF('6.入力シート'!L79=TRUE,1,0)</f>
        <v>0</v>
      </c>
      <c r="DR5" s="270">
        <f>IF('6.入力シート'!M81=TRUE,1,0)</f>
        <v>0</v>
      </c>
      <c r="DS5" s="270">
        <f>IF('6.入力シート'!N81=TRUE,1,0)</f>
        <v>0</v>
      </c>
      <c r="DT5" s="270">
        <f>IF('6.入力シート'!F80=TRUE,1,0)</f>
        <v>0</v>
      </c>
      <c r="DU5" s="270">
        <f>IF('6.入力シート'!G80=TRUE,1,0)</f>
        <v>0</v>
      </c>
      <c r="DV5" s="270">
        <f>IF('6.入力シート'!H80=TRUE,1,0)</f>
        <v>0</v>
      </c>
      <c r="DW5" s="270">
        <f>IF('6.入力シート'!I80=TRUE,1,0)</f>
        <v>0</v>
      </c>
      <c r="DX5" s="270">
        <f>IF('6.入力シート'!J80=TRUE,'6.入力シート'!E81,0)</f>
        <v>0</v>
      </c>
      <c r="DY5" s="270" t="str">
        <f>'6.入力シート'!T82</f>
        <v/>
      </c>
      <c r="DZ5" s="270" t="str">
        <f>'6.入力シート'!F83&amp;""</f>
        <v/>
      </c>
      <c r="EA5" s="270" t="str">
        <f>'6.入力シート'!T84</f>
        <v/>
      </c>
      <c r="EB5" s="270" t="str">
        <f>'6.入力シート'!T87</f>
        <v/>
      </c>
    </row>
  </sheetData>
  <mergeCells count="126">
    <mergeCell ref="B1:B4"/>
    <mergeCell ref="A1:A4"/>
    <mergeCell ref="E1:E4"/>
    <mergeCell ref="C1:C4"/>
    <mergeCell ref="D1:D4"/>
    <mergeCell ref="F1:F4"/>
    <mergeCell ref="G1:G4"/>
    <mergeCell ref="H1:H4"/>
    <mergeCell ref="P1:Y1"/>
    <mergeCell ref="R2:R4"/>
    <mergeCell ref="S2:S4"/>
    <mergeCell ref="T2:T4"/>
    <mergeCell ref="U2:U4"/>
    <mergeCell ref="V2:V4"/>
    <mergeCell ref="X2:X4"/>
    <mergeCell ref="W2:W4"/>
    <mergeCell ref="Y2:Y4"/>
    <mergeCell ref="M1:M4"/>
    <mergeCell ref="N1:N4"/>
    <mergeCell ref="O1:O4"/>
    <mergeCell ref="P2:P4"/>
    <mergeCell ref="I1:I4"/>
    <mergeCell ref="J1:J4"/>
    <mergeCell ref="K1:K4"/>
    <mergeCell ref="L1:L4"/>
    <mergeCell ref="Q2:Q4"/>
    <mergeCell ref="AC2:AC4"/>
    <mergeCell ref="AD2:AD4"/>
    <mergeCell ref="AE2:AE4"/>
    <mergeCell ref="AF2:AF4"/>
    <mergeCell ref="AG2:AG4"/>
    <mergeCell ref="AH2:AH4"/>
    <mergeCell ref="BB3:BB4"/>
    <mergeCell ref="AO2:AO4"/>
    <mergeCell ref="AP2:AP4"/>
    <mergeCell ref="AQ2:AQ4"/>
    <mergeCell ref="AR2:AR4"/>
    <mergeCell ref="AS2:AS4"/>
    <mergeCell ref="AI2:AI4"/>
    <mergeCell ref="AJ2:AJ4"/>
    <mergeCell ref="AK2:AK4"/>
    <mergeCell ref="AM2:AM4"/>
    <mergeCell ref="AL2:AL4"/>
    <mergeCell ref="AN2:AN4"/>
    <mergeCell ref="AT1:AT4"/>
    <mergeCell ref="Z1:AE1"/>
    <mergeCell ref="AF1:AS1"/>
    <mergeCell ref="AA2:AA4"/>
    <mergeCell ref="AB2:AB4"/>
    <mergeCell ref="Z2:Z4"/>
    <mergeCell ref="BJ1:BJ4"/>
    <mergeCell ref="BK1:BK4"/>
    <mergeCell ref="BL3:BM3"/>
    <mergeCell ref="BN3:BW3"/>
    <mergeCell ref="BC3:BC4"/>
    <mergeCell ref="BD2:BF2"/>
    <mergeCell ref="BD3:BD4"/>
    <mergeCell ref="BE3:BE4"/>
    <mergeCell ref="BF3:BF4"/>
    <mergeCell ref="BG2:BI2"/>
    <mergeCell ref="BG3:BG4"/>
    <mergeCell ref="BH3:BH4"/>
    <mergeCell ref="BI3:BI4"/>
    <mergeCell ref="BL2:CC2"/>
    <mergeCell ref="AU1:BI1"/>
    <mergeCell ref="AU2:AU4"/>
    <mergeCell ref="AV2:AY2"/>
    <mergeCell ref="AZ2:BC2"/>
    <mergeCell ref="AV3:AV4"/>
    <mergeCell ref="AW3:AW4"/>
    <mergeCell ref="AX3:AX4"/>
    <mergeCell ref="AY3:AY4"/>
    <mergeCell ref="AZ3:AZ4"/>
    <mergeCell ref="BA3:BA4"/>
    <mergeCell ref="CP1:CT1"/>
    <mergeCell ref="CP2:CP4"/>
    <mergeCell ref="CQ2:CQ4"/>
    <mergeCell ref="CR2:CR4"/>
    <mergeCell ref="CS2:CS4"/>
    <mergeCell ref="CT2:CT4"/>
    <mergeCell ref="BX3:BZ3"/>
    <mergeCell ref="CA3:CB3"/>
    <mergeCell ref="CD2:CE2"/>
    <mergeCell ref="CF2:CL2"/>
    <mergeCell ref="BL1:CO1"/>
    <mergeCell ref="CM2:CM4"/>
    <mergeCell ref="CN2:CN4"/>
    <mergeCell ref="CO2:CO4"/>
    <mergeCell ref="DA2:DA4"/>
    <mergeCell ref="DB2:DB4"/>
    <mergeCell ref="DC2:DC4"/>
    <mergeCell ref="DD2:DD4"/>
    <mergeCell ref="DF2:DF4"/>
    <mergeCell ref="DE2:DE4"/>
    <mergeCell ref="CU1:CX1"/>
    <mergeCell ref="CU2:CU4"/>
    <mergeCell ref="CV2:CV4"/>
    <mergeCell ref="CW2:CW4"/>
    <mergeCell ref="CX2:CX4"/>
    <mergeCell ref="CY2:CY4"/>
    <mergeCell ref="CZ2:CZ4"/>
    <mergeCell ref="DB1:DH1"/>
    <mergeCell ref="DM2:DM4"/>
    <mergeCell ref="DN2:DN4"/>
    <mergeCell ref="DO2:DO4"/>
    <mergeCell ref="DP2:DP4"/>
    <mergeCell ref="DQ2:DQ4"/>
    <mergeCell ref="DR2:DR4"/>
    <mergeCell ref="DG2:DG4"/>
    <mergeCell ref="DH2:DH4"/>
    <mergeCell ref="DI1:DI4"/>
    <mergeCell ref="DJ1:DJ4"/>
    <mergeCell ref="DK2:DK4"/>
    <mergeCell ref="DL2:DL4"/>
    <mergeCell ref="DK1:DS1"/>
    <mergeCell ref="DY1:DY4"/>
    <mergeCell ref="DZ1:DZ4"/>
    <mergeCell ref="EA1:EA4"/>
    <mergeCell ref="EB1:EB4"/>
    <mergeCell ref="DS2:DS4"/>
    <mergeCell ref="DT2:DT4"/>
    <mergeCell ref="DU2:DU4"/>
    <mergeCell ref="DV2:DV4"/>
    <mergeCell ref="DW2:DW4"/>
    <mergeCell ref="DX2:DX4"/>
    <mergeCell ref="DT1:DX1"/>
  </mergeCells>
  <phoneticPr fontId="15"/>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AD53"/>
  <sheetViews>
    <sheetView workbookViewId="0">
      <selection sqref="A1:R1"/>
    </sheetView>
  </sheetViews>
  <sheetFormatPr defaultRowHeight="13.5" x14ac:dyDescent="0.15"/>
  <cols>
    <col min="1" max="2" width="7.125" style="8" customWidth="1"/>
    <col min="3" max="4" width="5.375" style="8" customWidth="1"/>
    <col min="5" max="15" width="5.125" style="8" customWidth="1"/>
    <col min="16" max="16" width="4.125" style="8" customWidth="1"/>
    <col min="17" max="17" width="3.625" style="8" customWidth="1"/>
    <col min="18" max="18" width="8.5" style="8" customWidth="1"/>
    <col min="19" max="19" width="9" style="8"/>
    <col min="20" max="20" width="9" style="8" hidden="1" customWidth="1"/>
    <col min="21" max="21" width="9.125" style="8" hidden="1" customWidth="1"/>
    <col min="22" max="23" width="9" style="8" hidden="1" customWidth="1"/>
    <col min="24" max="16384" width="9" style="8"/>
  </cols>
  <sheetData>
    <row r="1" spans="1:30" s="3" customFormat="1" ht="47.25" customHeight="1" x14ac:dyDescent="0.15">
      <c r="A1" s="1025" t="s">
        <v>5</v>
      </c>
      <c r="B1" s="1026"/>
      <c r="C1" s="1026"/>
      <c r="D1" s="1026"/>
      <c r="E1" s="1026"/>
      <c r="F1" s="1026"/>
      <c r="G1" s="1026"/>
      <c r="H1" s="1026"/>
      <c r="I1" s="1026"/>
      <c r="J1" s="1026"/>
      <c r="K1" s="1026"/>
      <c r="L1" s="1026"/>
      <c r="M1" s="1026"/>
      <c r="N1" s="1026"/>
      <c r="O1" s="1026"/>
      <c r="P1" s="1026"/>
      <c r="Q1" s="1026"/>
      <c r="R1" s="1027"/>
      <c r="W1" s="4"/>
      <c r="X1" s="4"/>
      <c r="Y1" s="4"/>
      <c r="Z1" s="4"/>
      <c r="AA1" s="4"/>
      <c r="AB1" s="4"/>
      <c r="AC1" s="4"/>
      <c r="AD1" s="4"/>
    </row>
    <row r="2" spans="1:30" s="3" customFormat="1" ht="36" customHeight="1" x14ac:dyDescent="0.15">
      <c r="A2" s="750" t="s">
        <v>94</v>
      </c>
      <c r="B2" s="751"/>
      <c r="C2" s="1028" t="str">
        <f>CONCATENATE("入院日：",TEXT('6.入力シート'!T15, "yyyy年m月d日"),"／退院日： ",TEXT('6.入力シート'!F72, "yyyy年m月d日"))</f>
        <v>入院日：1900年1月0日／退院日： 1900年1月0日</v>
      </c>
      <c r="D2" s="1029"/>
      <c r="E2" s="1029"/>
      <c r="F2" s="1029"/>
      <c r="G2" s="1029"/>
      <c r="H2" s="1029"/>
      <c r="I2" s="1029"/>
      <c r="J2" s="1029"/>
      <c r="K2" s="1029"/>
      <c r="L2" s="1030"/>
      <c r="M2" s="1031" t="s">
        <v>191</v>
      </c>
      <c r="N2" s="1032"/>
      <c r="O2" s="1032"/>
      <c r="P2" s="1032"/>
      <c r="Q2" s="1032"/>
      <c r="R2" s="1033"/>
      <c r="W2" s="4"/>
      <c r="X2" s="4"/>
      <c r="Y2" s="4"/>
      <c r="Z2" s="4"/>
      <c r="AA2" s="4"/>
      <c r="AB2" s="4"/>
      <c r="AC2" s="4"/>
      <c r="AD2" s="4"/>
    </row>
    <row r="3" spans="1:30" s="3" customFormat="1" ht="32.1" customHeight="1" x14ac:dyDescent="0.15">
      <c r="A3" s="758" t="s">
        <v>27</v>
      </c>
      <c r="B3" s="759"/>
      <c r="C3" s="866" t="str">
        <f>IF('1.表紙'!D9="","", '1.表紙'!D9)</f>
        <v/>
      </c>
      <c r="D3" s="866"/>
      <c r="E3" s="866"/>
      <c r="F3" s="866"/>
      <c r="G3" s="866"/>
      <c r="H3" s="114"/>
      <c r="I3" s="110" t="s">
        <v>26</v>
      </c>
      <c r="J3" s="171" t="str">
        <f>'1.表紙'!I9</f>
        <v>　</v>
      </c>
      <c r="K3" s="107" t="s">
        <v>95</v>
      </c>
      <c r="L3" s="111"/>
      <c r="M3" s="762" t="str">
        <f>IF('1.表紙'!D11="","", '1.表紙'!D11)</f>
        <v/>
      </c>
      <c r="N3" s="762"/>
      <c r="O3" s="762"/>
      <c r="P3" s="762"/>
      <c r="Q3" s="1034">
        <f>'1.表紙'!I11</f>
        <v>0</v>
      </c>
      <c r="R3" s="1035"/>
      <c r="W3" s="4"/>
      <c r="X3" s="4"/>
      <c r="Y3" s="4"/>
      <c r="Z3" s="4"/>
      <c r="AA3" s="4"/>
      <c r="AB3" s="4"/>
      <c r="AC3" s="4"/>
      <c r="AD3" s="4"/>
    </row>
    <row r="4" spans="1:30" s="3" customFormat="1" ht="22.5" customHeight="1" x14ac:dyDescent="0.15">
      <c r="A4" s="1002" t="s">
        <v>195</v>
      </c>
      <c r="B4" s="1003"/>
      <c r="C4" s="1003"/>
      <c r="D4" s="1003"/>
      <c r="E4" s="1003"/>
      <c r="F4" s="1003"/>
      <c r="G4" s="1003"/>
      <c r="H4" s="1004"/>
      <c r="I4" s="1008" t="s">
        <v>278</v>
      </c>
      <c r="J4" s="1009"/>
      <c r="K4" s="1009"/>
      <c r="L4" s="1010" t="str">
        <f>'6.入力シート'!T8</f>
        <v/>
      </c>
      <c r="M4" s="1010"/>
      <c r="N4" s="1010"/>
      <c r="O4" s="1010"/>
      <c r="P4" s="1010"/>
      <c r="Q4" s="1010"/>
      <c r="R4" s="1011"/>
      <c r="W4" s="4"/>
      <c r="X4" s="4"/>
      <c r="Y4" s="4"/>
      <c r="Z4" s="4"/>
      <c r="AA4" s="4"/>
      <c r="AB4" s="4"/>
      <c r="AC4" s="4"/>
      <c r="AD4" s="4"/>
    </row>
    <row r="5" spans="1:30" s="3" customFormat="1" ht="22.5" customHeight="1" x14ac:dyDescent="0.15">
      <c r="A5" s="1005"/>
      <c r="B5" s="1006"/>
      <c r="C5" s="1006"/>
      <c r="D5" s="1006"/>
      <c r="E5" s="1006"/>
      <c r="F5" s="1006"/>
      <c r="G5" s="1006"/>
      <c r="H5" s="1007"/>
      <c r="I5" s="1012" t="s">
        <v>396</v>
      </c>
      <c r="J5" s="1013"/>
      <c r="K5" s="1013"/>
      <c r="L5" s="1014" t="str">
        <f>"  "&amp;'6.入力シート'!T9&amp;"科   "&amp;'6.入力シート'!T10</f>
        <v xml:space="preserve">  科   </v>
      </c>
      <c r="M5" s="1014"/>
      <c r="N5" s="1014"/>
      <c r="O5" s="1014"/>
      <c r="P5" s="1014"/>
      <c r="Q5" s="1014"/>
      <c r="R5" s="1015"/>
      <c r="S5" s="4"/>
      <c r="T5" s="4"/>
      <c r="U5" s="4"/>
      <c r="V5" s="4"/>
    </row>
    <row r="6" spans="1:30" s="5" customFormat="1" ht="20.25" customHeight="1" x14ac:dyDescent="0.15">
      <c r="A6" s="1016" t="s">
        <v>51</v>
      </c>
      <c r="B6" s="1017"/>
      <c r="C6" s="1018"/>
      <c r="D6" s="1019"/>
      <c r="E6" s="1019"/>
      <c r="F6" s="1019"/>
      <c r="G6" s="1019"/>
      <c r="H6" s="1020"/>
      <c r="I6" s="1021" t="s">
        <v>142</v>
      </c>
      <c r="J6" s="1022"/>
      <c r="K6" s="1023" t="s">
        <v>212</v>
      </c>
      <c r="L6" s="1023"/>
      <c r="M6" s="1023"/>
      <c r="N6" s="1023"/>
      <c r="O6" s="1024" t="s">
        <v>196</v>
      </c>
      <c r="P6" s="756"/>
      <c r="Q6" s="756"/>
      <c r="R6" s="757"/>
      <c r="T6" s="6"/>
      <c r="U6" s="6"/>
      <c r="V6" s="6"/>
    </row>
    <row r="7" spans="1:30" s="5" customFormat="1" ht="20.25" customHeight="1" x14ac:dyDescent="0.15">
      <c r="A7" s="960" t="s">
        <v>155</v>
      </c>
      <c r="B7" s="1001"/>
      <c r="C7" s="986" t="s">
        <v>205</v>
      </c>
      <c r="D7" s="987"/>
      <c r="E7" s="987"/>
      <c r="F7" s="988"/>
      <c r="G7" s="986"/>
      <c r="H7" s="987"/>
      <c r="I7" s="987"/>
      <c r="J7" s="988"/>
      <c r="K7" s="986"/>
      <c r="L7" s="987"/>
      <c r="M7" s="987"/>
      <c r="N7" s="988"/>
      <c r="O7" s="986"/>
      <c r="P7" s="987"/>
      <c r="Q7" s="987"/>
      <c r="R7" s="988"/>
      <c r="T7" s="6"/>
      <c r="U7" s="6"/>
      <c r="V7" s="6"/>
    </row>
    <row r="8" spans="1:30" s="5" customFormat="1" ht="20.100000000000001" customHeight="1" x14ac:dyDescent="0.15">
      <c r="A8" s="967" t="s">
        <v>34</v>
      </c>
      <c r="B8" s="982"/>
      <c r="C8" s="998" t="s">
        <v>169</v>
      </c>
      <c r="D8" s="999"/>
      <c r="E8" s="999"/>
      <c r="F8" s="999"/>
      <c r="G8" s="999"/>
      <c r="H8" s="999"/>
      <c r="I8" s="999"/>
      <c r="J8" s="999"/>
      <c r="K8" s="999"/>
      <c r="L8" s="999"/>
      <c r="M8" s="999"/>
      <c r="N8" s="999"/>
      <c r="O8" s="999"/>
      <c r="P8" s="999"/>
      <c r="Q8" s="999"/>
      <c r="R8" s="1000"/>
      <c r="T8" s="5" t="b">
        <v>0</v>
      </c>
      <c r="U8" s="7" t="b">
        <v>0</v>
      </c>
      <c r="V8" s="7" t="b">
        <v>0</v>
      </c>
    </row>
    <row r="9" spans="1:30" s="5" customFormat="1" ht="34.5" customHeight="1" x14ac:dyDescent="0.15">
      <c r="A9" s="958" t="s">
        <v>147</v>
      </c>
      <c r="B9" s="959"/>
      <c r="C9" s="989" t="s">
        <v>170</v>
      </c>
      <c r="D9" s="990"/>
      <c r="E9" s="990"/>
      <c r="F9" s="990"/>
      <c r="G9" s="990"/>
      <c r="H9" s="990"/>
      <c r="I9" s="990"/>
      <c r="J9" s="990"/>
      <c r="K9" s="990"/>
      <c r="L9" s="990"/>
      <c r="M9" s="990"/>
      <c r="N9" s="990"/>
      <c r="O9" s="990"/>
      <c r="P9" s="990"/>
      <c r="Q9" s="990"/>
      <c r="R9" s="991"/>
      <c r="U9" s="7"/>
      <c r="V9" s="7"/>
    </row>
    <row r="10" spans="1:30" s="5" customFormat="1" ht="15" customHeight="1" x14ac:dyDescent="0.15">
      <c r="A10" s="960"/>
      <c r="B10" s="961"/>
      <c r="C10" s="992" t="s">
        <v>154</v>
      </c>
      <c r="D10" s="993"/>
      <c r="E10" s="993"/>
      <c r="F10" s="993"/>
      <c r="G10" s="993"/>
      <c r="H10" s="993"/>
      <c r="I10" s="993"/>
      <c r="J10" s="993"/>
      <c r="K10" s="993"/>
      <c r="L10" s="993"/>
      <c r="M10" s="993"/>
      <c r="N10" s="993"/>
      <c r="O10" s="993"/>
      <c r="P10" s="993"/>
      <c r="Q10" s="993"/>
      <c r="R10" s="994"/>
      <c r="U10" s="7"/>
      <c r="V10" s="7"/>
    </row>
    <row r="11" spans="1:30" s="5" customFormat="1" ht="20.100000000000001" customHeight="1" x14ac:dyDescent="0.15">
      <c r="A11" s="967" t="s">
        <v>148</v>
      </c>
      <c r="B11" s="982"/>
      <c r="C11" s="995" t="s">
        <v>449</v>
      </c>
      <c r="D11" s="996"/>
      <c r="E11" s="996"/>
      <c r="F11" s="996"/>
      <c r="G11" s="996"/>
      <c r="H11" s="996"/>
      <c r="I11" s="996"/>
      <c r="J11" s="996"/>
      <c r="K11" s="996"/>
      <c r="L11" s="996"/>
      <c r="M11" s="996"/>
      <c r="N11" s="996"/>
      <c r="O11" s="996"/>
      <c r="P11" s="996"/>
      <c r="Q11" s="996"/>
      <c r="R11" s="997"/>
      <c r="T11" s="5" t="b">
        <v>0</v>
      </c>
      <c r="U11" s="7" t="b">
        <v>0</v>
      </c>
      <c r="V11" s="7" t="b">
        <v>0</v>
      </c>
      <c r="W11" s="5" t="b">
        <v>0</v>
      </c>
    </row>
    <row r="12" spans="1:30" s="5" customFormat="1" ht="20.25" customHeight="1" x14ac:dyDescent="0.15">
      <c r="A12" s="958" t="s">
        <v>400</v>
      </c>
      <c r="B12" s="959"/>
      <c r="C12" s="962"/>
      <c r="D12" s="963"/>
      <c r="E12" s="963"/>
      <c r="F12" s="963"/>
      <c r="G12" s="963"/>
      <c r="H12" s="963"/>
      <c r="I12" s="963"/>
      <c r="J12" s="963"/>
      <c r="K12" s="963"/>
      <c r="L12" s="963"/>
      <c r="M12" s="963"/>
      <c r="N12" s="963"/>
      <c r="O12" s="963"/>
      <c r="P12" s="963"/>
      <c r="Q12" s="963"/>
      <c r="R12" s="964"/>
      <c r="S12" s="231"/>
      <c r="U12" s="7"/>
      <c r="V12" s="7"/>
    </row>
    <row r="13" spans="1:30" s="5" customFormat="1" ht="20.25" customHeight="1" x14ac:dyDescent="0.15">
      <c r="A13" s="960"/>
      <c r="B13" s="961"/>
      <c r="C13" s="980" t="s">
        <v>473</v>
      </c>
      <c r="D13" s="969"/>
      <c r="E13" s="969"/>
      <c r="F13" s="969"/>
      <c r="G13" s="969"/>
      <c r="H13" s="969"/>
      <c r="I13" s="969"/>
      <c r="J13" s="969"/>
      <c r="K13" s="969"/>
      <c r="L13" s="969"/>
      <c r="M13" s="969"/>
      <c r="N13" s="969"/>
      <c r="O13" s="969"/>
      <c r="P13" s="969"/>
      <c r="Q13" s="969"/>
      <c r="R13" s="981"/>
      <c r="S13" s="6"/>
      <c r="U13" s="7"/>
      <c r="V13" s="7"/>
    </row>
    <row r="14" spans="1:30" s="5" customFormat="1" ht="20.100000000000001" customHeight="1" x14ac:dyDescent="0.15">
      <c r="A14" s="978" t="s">
        <v>30</v>
      </c>
      <c r="B14" s="979"/>
      <c r="C14" s="980" t="s">
        <v>171</v>
      </c>
      <c r="D14" s="969"/>
      <c r="E14" s="969"/>
      <c r="F14" s="969"/>
      <c r="G14" s="969"/>
      <c r="H14" s="969"/>
      <c r="I14" s="969"/>
      <c r="J14" s="969"/>
      <c r="K14" s="969"/>
      <c r="L14" s="969"/>
      <c r="M14" s="969"/>
      <c r="N14" s="969"/>
      <c r="O14" s="969"/>
      <c r="P14" s="969"/>
      <c r="Q14" s="969"/>
      <c r="R14" s="981"/>
      <c r="U14" s="7"/>
      <c r="V14" s="7"/>
    </row>
    <row r="15" spans="1:30" s="5" customFormat="1" ht="20.25" customHeight="1" x14ac:dyDescent="0.15">
      <c r="A15" s="967" t="s">
        <v>28</v>
      </c>
      <c r="B15" s="982"/>
      <c r="C15" s="983" t="s">
        <v>172</v>
      </c>
      <c r="D15" s="984"/>
      <c r="E15" s="984"/>
      <c r="F15" s="984"/>
      <c r="G15" s="984"/>
      <c r="H15" s="984"/>
      <c r="I15" s="984"/>
      <c r="J15" s="984"/>
      <c r="K15" s="984"/>
      <c r="L15" s="984"/>
      <c r="M15" s="984"/>
      <c r="N15" s="984"/>
      <c r="O15" s="984"/>
      <c r="P15" s="984"/>
      <c r="Q15" s="984"/>
      <c r="R15" s="985"/>
      <c r="T15" s="6"/>
      <c r="U15" s="6"/>
      <c r="V15" s="6"/>
    </row>
    <row r="16" spans="1:30" s="5" customFormat="1" ht="23.25" customHeight="1" x14ac:dyDescent="0.15">
      <c r="A16" s="965" t="s">
        <v>31</v>
      </c>
      <c r="B16" s="966"/>
      <c r="C16" s="228"/>
      <c r="D16" s="228"/>
      <c r="E16" s="228"/>
      <c r="F16" s="228"/>
      <c r="G16" s="228"/>
      <c r="H16" s="228"/>
      <c r="I16" s="228"/>
      <c r="J16" s="909"/>
      <c r="K16" s="909"/>
      <c r="L16" s="228" t="s">
        <v>174</v>
      </c>
      <c r="M16" s="228"/>
      <c r="N16" s="228"/>
      <c r="O16" s="969" t="s">
        <v>173</v>
      </c>
      <c r="P16" s="970"/>
      <c r="Q16" s="970"/>
      <c r="R16" s="971"/>
      <c r="U16" s="7"/>
      <c r="V16" s="7"/>
    </row>
    <row r="17" spans="1:22" s="5" customFormat="1" ht="23.25" customHeight="1" x14ac:dyDescent="0.15">
      <c r="A17" s="965" t="s">
        <v>32</v>
      </c>
      <c r="B17" s="966"/>
      <c r="C17" s="909"/>
      <c r="D17" s="909"/>
      <c r="E17" s="909"/>
      <c r="F17" s="909"/>
      <c r="G17" s="909"/>
      <c r="H17" s="909"/>
      <c r="I17" s="909"/>
      <c r="J17" s="909"/>
      <c r="K17" s="909"/>
      <c r="L17" s="909"/>
      <c r="M17" s="909"/>
      <c r="N17" s="909"/>
      <c r="O17" s="909"/>
      <c r="P17" s="909"/>
      <c r="Q17" s="909"/>
      <c r="R17" s="910"/>
      <c r="U17" s="7"/>
      <c r="V17" s="7"/>
    </row>
    <row r="18" spans="1:22" s="5" customFormat="1" ht="20.100000000000001" customHeight="1" x14ac:dyDescent="0.15">
      <c r="A18" s="967" t="s">
        <v>35</v>
      </c>
      <c r="B18" s="968"/>
      <c r="C18" s="230"/>
      <c r="D18" s="229"/>
      <c r="E18" s="229"/>
      <c r="F18" s="969" t="s">
        <v>175</v>
      </c>
      <c r="G18" s="970"/>
      <c r="H18" s="970"/>
      <c r="I18" s="970"/>
      <c r="J18" s="970"/>
      <c r="K18" s="970"/>
      <c r="L18" s="970"/>
      <c r="M18" s="970"/>
      <c r="N18" s="970"/>
      <c r="O18" s="970"/>
      <c r="P18" s="970"/>
      <c r="Q18" s="970"/>
      <c r="R18" s="971"/>
      <c r="U18" s="7"/>
      <c r="V18" s="7"/>
    </row>
    <row r="19" spans="1:22" s="5" customFormat="1" ht="4.5" customHeight="1" x14ac:dyDescent="0.15">
      <c r="A19" s="118"/>
      <c r="B19" s="119"/>
      <c r="C19" s="227"/>
      <c r="D19" s="227"/>
      <c r="E19" s="227"/>
      <c r="F19" s="227"/>
      <c r="G19" s="117"/>
      <c r="H19" s="117"/>
      <c r="I19" s="117"/>
      <c r="J19" s="117"/>
      <c r="K19" s="117"/>
      <c r="L19" s="117"/>
      <c r="M19" s="117"/>
      <c r="N19" s="117"/>
      <c r="O19" s="117"/>
      <c r="P19" s="117"/>
      <c r="Q19" s="117"/>
      <c r="R19" s="117"/>
      <c r="T19" s="6"/>
      <c r="U19" s="6"/>
      <c r="V19" s="6"/>
    </row>
    <row r="20" spans="1:22" s="5" customFormat="1" ht="53.25" customHeight="1" x14ac:dyDescent="0.15">
      <c r="A20" s="972" t="s">
        <v>52</v>
      </c>
      <c r="B20" s="973"/>
      <c r="C20" s="973"/>
      <c r="D20" s="973"/>
      <c r="E20" s="973"/>
      <c r="F20" s="973"/>
      <c r="G20" s="973"/>
      <c r="H20" s="973"/>
      <c r="I20" s="973"/>
      <c r="J20" s="973"/>
      <c r="K20" s="973"/>
      <c r="L20" s="973"/>
      <c r="M20" s="973"/>
      <c r="N20" s="973"/>
      <c r="O20" s="973"/>
      <c r="P20" s="973"/>
      <c r="Q20" s="973"/>
      <c r="R20" s="974"/>
      <c r="T20" s="6"/>
      <c r="U20" s="6"/>
      <c r="V20" s="6"/>
    </row>
    <row r="21" spans="1:22" s="5" customFormat="1" ht="154.5" customHeight="1" x14ac:dyDescent="0.15">
      <c r="A21" s="975" t="s">
        <v>29</v>
      </c>
      <c r="B21" s="976"/>
      <c r="C21" s="976"/>
      <c r="D21" s="976"/>
      <c r="E21" s="976"/>
      <c r="F21" s="976"/>
      <c r="G21" s="976"/>
      <c r="H21" s="976"/>
      <c r="I21" s="976"/>
      <c r="J21" s="976"/>
      <c r="K21" s="976"/>
      <c r="L21" s="976"/>
      <c r="M21" s="976"/>
      <c r="N21" s="976"/>
      <c r="O21" s="976"/>
      <c r="P21" s="976"/>
      <c r="Q21" s="976"/>
      <c r="R21" s="977"/>
      <c r="T21" s="6"/>
      <c r="U21" s="6"/>
      <c r="V21" s="6"/>
    </row>
    <row r="22" spans="1:22" s="5" customFormat="1" ht="99.75" customHeight="1" x14ac:dyDescent="0.15">
      <c r="A22" s="952" t="s">
        <v>185</v>
      </c>
      <c r="B22" s="953"/>
      <c r="C22" s="953"/>
      <c r="D22" s="953"/>
      <c r="E22" s="953"/>
      <c r="F22" s="953"/>
      <c r="G22" s="953"/>
      <c r="H22" s="953"/>
      <c r="I22" s="953"/>
      <c r="J22" s="953"/>
      <c r="K22" s="953"/>
      <c r="L22" s="953"/>
      <c r="M22" s="953"/>
      <c r="N22" s="953"/>
      <c r="O22" s="953"/>
      <c r="P22" s="953"/>
      <c r="Q22" s="953"/>
      <c r="R22" s="954"/>
      <c r="T22" s="6"/>
      <c r="U22" s="6"/>
      <c r="V22" s="6"/>
    </row>
    <row r="23" spans="1:22" s="5" customFormat="1" ht="85.5" customHeight="1" x14ac:dyDescent="0.15">
      <c r="A23" s="955" t="s">
        <v>401</v>
      </c>
      <c r="B23" s="956"/>
      <c r="C23" s="956"/>
      <c r="D23" s="956"/>
      <c r="E23" s="956"/>
      <c r="F23" s="956"/>
      <c r="G23" s="956"/>
      <c r="H23" s="956"/>
      <c r="I23" s="956"/>
      <c r="J23" s="956"/>
      <c r="K23" s="956"/>
      <c r="L23" s="956"/>
      <c r="M23" s="956"/>
      <c r="N23" s="956"/>
      <c r="O23" s="956"/>
      <c r="P23" s="956"/>
      <c r="Q23" s="956"/>
      <c r="R23" s="957"/>
      <c r="U23" s="7"/>
      <c r="V23" s="7"/>
    </row>
    <row r="24" spans="1:22" s="5" customFormat="1" ht="21" customHeight="1" x14ac:dyDescent="0.15">
      <c r="A24" s="156" t="s">
        <v>184</v>
      </c>
      <c r="B24" s="150"/>
      <c r="C24" s="150"/>
      <c r="D24" s="150"/>
      <c r="E24" s="150"/>
      <c r="F24" s="164" t="s">
        <v>188</v>
      </c>
      <c r="G24" s="163" t="s">
        <v>189</v>
      </c>
      <c r="H24" s="150"/>
      <c r="I24" s="150"/>
      <c r="J24" s="158"/>
      <c r="K24" s="159"/>
      <c r="L24" s="159"/>
      <c r="M24" s="159"/>
      <c r="N24" s="159"/>
      <c r="O24" s="159"/>
      <c r="P24" s="159"/>
      <c r="Q24" s="159"/>
      <c r="R24" s="185" t="s">
        <v>108</v>
      </c>
      <c r="S24" s="6"/>
      <c r="U24" s="7"/>
      <c r="V24" s="7"/>
    </row>
    <row r="25" spans="1:22" x14ac:dyDescent="0.15">
      <c r="A25" s="149"/>
      <c r="B25" s="149"/>
      <c r="C25" s="149"/>
      <c r="D25" s="149"/>
      <c r="E25" s="149"/>
      <c r="F25" s="149"/>
      <c r="G25" s="149"/>
      <c r="H25" s="149"/>
      <c r="I25" s="132">
        <v>3</v>
      </c>
      <c r="J25" s="149"/>
      <c r="K25" s="149"/>
      <c r="L25" s="149"/>
      <c r="M25" s="149"/>
      <c r="N25" s="149"/>
      <c r="O25" s="149"/>
      <c r="P25" s="149"/>
      <c r="Q25" s="149"/>
      <c r="R25" s="143" t="s">
        <v>474</v>
      </c>
      <c r="S25" s="184"/>
      <c r="T25" s="149"/>
      <c r="U25" s="149"/>
      <c r="V25" s="149"/>
    </row>
    <row r="26" spans="1:22" s="226" customFormat="1" ht="15" customHeight="1" x14ac:dyDescent="0.15">
      <c r="B26" s="131"/>
      <c r="C26" s="131"/>
      <c r="D26" s="131"/>
      <c r="E26" s="131"/>
      <c r="F26" s="131"/>
      <c r="G26" s="131"/>
      <c r="K26" s="131"/>
      <c r="L26" s="131"/>
      <c r="M26" s="131"/>
      <c r="N26" s="131"/>
      <c r="O26" s="131"/>
      <c r="P26" s="131"/>
      <c r="Q26" s="131"/>
      <c r="R26" s="131"/>
    </row>
    <row r="28" spans="1:22" x14ac:dyDescent="0.15">
      <c r="T28" s="151" t="s">
        <v>176</v>
      </c>
      <c r="U28" s="152"/>
    </row>
    <row r="29" spans="1:22" x14ac:dyDescent="0.15">
      <c r="T29" s="15" t="s">
        <v>177</v>
      </c>
      <c r="U29" s="13"/>
    </row>
    <row r="30" spans="1:22" x14ac:dyDescent="0.15">
      <c r="T30" s="15"/>
      <c r="U30" s="13"/>
    </row>
    <row r="31" spans="1:22" x14ac:dyDescent="0.15">
      <c r="I31" s="157"/>
      <c r="T31" s="15" t="s">
        <v>58</v>
      </c>
      <c r="U31" s="13"/>
    </row>
    <row r="32" spans="1:22" x14ac:dyDescent="0.15">
      <c r="T32" s="15" t="s">
        <v>59</v>
      </c>
      <c r="U32" s="13"/>
    </row>
    <row r="33" spans="20:21" x14ac:dyDescent="0.15">
      <c r="T33" s="15" t="s">
        <v>60</v>
      </c>
      <c r="U33" s="13"/>
    </row>
    <row r="34" spans="20:21" x14ac:dyDescent="0.15">
      <c r="T34" s="15" t="s">
        <v>91</v>
      </c>
      <c r="U34" s="13"/>
    </row>
    <row r="35" spans="20:21" x14ac:dyDescent="0.15">
      <c r="T35" s="15" t="s">
        <v>61</v>
      </c>
      <c r="U35" s="13"/>
    </row>
    <row r="36" spans="20:21" x14ac:dyDescent="0.15">
      <c r="T36" s="15" t="s">
        <v>42</v>
      </c>
      <c r="U36" s="13"/>
    </row>
    <row r="37" spans="20:21" x14ac:dyDescent="0.15">
      <c r="T37" s="15" t="s">
        <v>40</v>
      </c>
      <c r="U37" s="13"/>
    </row>
    <row r="38" spans="20:21" x14ac:dyDescent="0.15">
      <c r="T38" s="15" t="s">
        <v>62</v>
      </c>
      <c r="U38" s="13"/>
    </row>
    <row r="39" spans="20:21" x14ac:dyDescent="0.15">
      <c r="T39" s="15" t="s">
        <v>63</v>
      </c>
      <c r="U39" s="13"/>
    </row>
    <row r="40" spans="20:21" x14ac:dyDescent="0.15">
      <c r="T40" s="15" t="s">
        <v>178</v>
      </c>
      <c r="U40" s="13"/>
    </row>
    <row r="41" spans="20:21" x14ac:dyDescent="0.15">
      <c r="T41" s="15" t="s">
        <v>50</v>
      </c>
      <c r="U41" s="13"/>
    </row>
    <row r="42" spans="20:21" x14ac:dyDescent="0.15">
      <c r="T42" s="15" t="s">
        <v>179</v>
      </c>
      <c r="U42" s="13"/>
    </row>
    <row r="43" spans="20:21" x14ac:dyDescent="0.15">
      <c r="T43" s="15" t="s">
        <v>64</v>
      </c>
      <c r="U43" s="13"/>
    </row>
    <row r="44" spans="20:21" x14ac:dyDescent="0.15">
      <c r="T44" s="15" t="s">
        <v>65</v>
      </c>
      <c r="U44" s="13"/>
    </row>
    <row r="45" spans="20:21" x14ac:dyDescent="0.15">
      <c r="T45" s="15" t="s">
        <v>66</v>
      </c>
      <c r="U45" s="13"/>
    </row>
    <row r="46" spans="20:21" x14ac:dyDescent="0.15">
      <c r="T46" s="15" t="s">
        <v>67</v>
      </c>
      <c r="U46" s="13"/>
    </row>
    <row r="47" spans="20:21" x14ac:dyDescent="0.15">
      <c r="T47" s="15" t="s">
        <v>68</v>
      </c>
      <c r="U47" s="13"/>
    </row>
    <row r="48" spans="20:21" x14ac:dyDescent="0.15">
      <c r="T48" s="15" t="s">
        <v>69</v>
      </c>
      <c r="U48" s="13"/>
    </row>
    <row r="49" spans="20:21" x14ac:dyDescent="0.15">
      <c r="T49" s="15" t="s">
        <v>70</v>
      </c>
      <c r="U49" s="13"/>
    </row>
    <row r="50" spans="20:21" x14ac:dyDescent="0.15">
      <c r="T50" s="15" t="s">
        <v>71</v>
      </c>
      <c r="U50" s="13"/>
    </row>
    <row r="51" spans="20:21" x14ac:dyDescent="0.15">
      <c r="T51" s="15" t="s">
        <v>72</v>
      </c>
      <c r="U51" s="13"/>
    </row>
    <row r="52" spans="20:21" x14ac:dyDescent="0.15">
      <c r="T52" s="15" t="s">
        <v>73</v>
      </c>
      <c r="U52" s="13"/>
    </row>
    <row r="53" spans="20:21" x14ac:dyDescent="0.15">
      <c r="T53" s="16" t="s">
        <v>74</v>
      </c>
      <c r="U53" s="14"/>
    </row>
  </sheetData>
  <mergeCells count="48">
    <mergeCell ref="A1:R1"/>
    <mergeCell ref="A2:B2"/>
    <mergeCell ref="C2:L2"/>
    <mergeCell ref="M2:R2"/>
    <mergeCell ref="A3:B3"/>
    <mergeCell ref="C3:G3"/>
    <mergeCell ref="M3:P3"/>
    <mergeCell ref="Q3:R3"/>
    <mergeCell ref="A6:B6"/>
    <mergeCell ref="C6:H6"/>
    <mergeCell ref="I6:J6"/>
    <mergeCell ref="K6:N6"/>
    <mergeCell ref="O6:R6"/>
    <mergeCell ref="A4:H5"/>
    <mergeCell ref="I4:K4"/>
    <mergeCell ref="L4:R4"/>
    <mergeCell ref="I5:K5"/>
    <mergeCell ref="L5:R5"/>
    <mergeCell ref="O7:R7"/>
    <mergeCell ref="A16:B16"/>
    <mergeCell ref="J16:K16"/>
    <mergeCell ref="O16:R16"/>
    <mergeCell ref="A9:B10"/>
    <mergeCell ref="C9:R9"/>
    <mergeCell ref="C10:R10"/>
    <mergeCell ref="A11:B11"/>
    <mergeCell ref="C11:R11"/>
    <mergeCell ref="A8:B8"/>
    <mergeCell ref="C8:R8"/>
    <mergeCell ref="A7:B7"/>
    <mergeCell ref="C7:F7"/>
    <mergeCell ref="G7:J7"/>
    <mergeCell ref="K7:N7"/>
    <mergeCell ref="A22:R22"/>
    <mergeCell ref="A23:R23"/>
    <mergeCell ref="A12:B13"/>
    <mergeCell ref="C12:R12"/>
    <mergeCell ref="A17:B17"/>
    <mergeCell ref="C17:R17"/>
    <mergeCell ref="A18:B18"/>
    <mergeCell ref="F18:R18"/>
    <mergeCell ref="A20:R20"/>
    <mergeCell ref="A21:R21"/>
    <mergeCell ref="A14:B14"/>
    <mergeCell ref="C14:R14"/>
    <mergeCell ref="A15:B15"/>
    <mergeCell ref="C15:R15"/>
    <mergeCell ref="C13:R13"/>
  </mergeCells>
  <phoneticPr fontId="15"/>
  <dataValidations count="3">
    <dataValidation type="list" allowBlank="1" showInputMessage="1" showErrorMessage="1" sqref="C7:F7">
      <formula1>$T$29:$T$53</formula1>
    </dataValidation>
    <dataValidation allowBlank="1" showInputMessage="1" showErrorMessage="1" prompt="必ず下記のように入力ください。_x000a_（入力必須・・・年齢計算に利用）_x000a__x000a_例   2000年4月1日_x000a_" sqref="K6:N6"/>
    <dataValidation type="list" allowBlank="1" showInputMessage="1" showErrorMessage="1" sqref="G7:R7">
      <formula1>$T$30:$T$53</formula1>
    </dataValidation>
  </dataValidations>
  <pageMargins left="0.39370078740157483" right="0" top="0.35433070866141736" bottom="0" header="0.15748031496062992" footer="0.1574803149606299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1</xdr:col>
                    <xdr:colOff>85725</xdr:colOff>
                    <xdr:row>1</xdr:row>
                    <xdr:rowOff>28575</xdr:rowOff>
                  </from>
                  <to>
                    <xdr:col>1</xdr:col>
                    <xdr:colOff>485775</xdr:colOff>
                    <xdr:row>1</xdr:row>
                    <xdr:rowOff>228600</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1</xdr:col>
                    <xdr:colOff>85725</xdr:colOff>
                    <xdr:row>1</xdr:row>
                    <xdr:rowOff>190500</xdr:rowOff>
                  </from>
                  <to>
                    <xdr:col>1</xdr:col>
                    <xdr:colOff>504825</xdr:colOff>
                    <xdr:row>1</xdr:row>
                    <xdr:rowOff>390525</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2</xdr:col>
                    <xdr:colOff>0</xdr:colOff>
                    <xdr:row>7</xdr:row>
                    <xdr:rowOff>9525</xdr:rowOff>
                  </from>
                  <to>
                    <xdr:col>3</xdr:col>
                    <xdr:colOff>38100</xdr:colOff>
                    <xdr:row>7</xdr:row>
                    <xdr:rowOff>219075</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3</xdr:col>
                    <xdr:colOff>104775</xdr:colOff>
                    <xdr:row>7</xdr:row>
                    <xdr:rowOff>9525</xdr:rowOff>
                  </from>
                  <to>
                    <xdr:col>4</xdr:col>
                    <xdr:colOff>381000</xdr:colOff>
                    <xdr:row>7</xdr:row>
                    <xdr:rowOff>219075</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4</xdr:col>
                    <xdr:colOff>381000</xdr:colOff>
                    <xdr:row>7</xdr:row>
                    <xdr:rowOff>9525</xdr:rowOff>
                  </from>
                  <to>
                    <xdr:col>6</xdr:col>
                    <xdr:colOff>266700</xdr:colOff>
                    <xdr:row>7</xdr:row>
                    <xdr:rowOff>219075</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6</xdr:col>
                    <xdr:colOff>266700</xdr:colOff>
                    <xdr:row>7</xdr:row>
                    <xdr:rowOff>9525</xdr:rowOff>
                  </from>
                  <to>
                    <xdr:col>8</xdr:col>
                    <xdr:colOff>276225</xdr:colOff>
                    <xdr:row>7</xdr:row>
                    <xdr:rowOff>219075</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8</xdr:col>
                    <xdr:colOff>257175</xdr:colOff>
                    <xdr:row>7</xdr:row>
                    <xdr:rowOff>9525</xdr:rowOff>
                  </from>
                  <to>
                    <xdr:col>10</xdr:col>
                    <xdr:colOff>266700</xdr:colOff>
                    <xdr:row>7</xdr:row>
                    <xdr:rowOff>219075</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10</xdr:col>
                    <xdr:colOff>323850</xdr:colOff>
                    <xdr:row>7</xdr:row>
                    <xdr:rowOff>9525</xdr:rowOff>
                  </from>
                  <to>
                    <xdr:col>13</xdr:col>
                    <xdr:colOff>66675</xdr:colOff>
                    <xdr:row>7</xdr:row>
                    <xdr:rowOff>219075</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13</xdr:col>
                    <xdr:colOff>85725</xdr:colOff>
                    <xdr:row>7</xdr:row>
                    <xdr:rowOff>9525</xdr:rowOff>
                  </from>
                  <to>
                    <xdr:col>15</xdr:col>
                    <xdr:colOff>152400</xdr:colOff>
                    <xdr:row>7</xdr:row>
                    <xdr:rowOff>219075</xdr:rowOff>
                  </to>
                </anchor>
              </controlPr>
            </control>
          </mc:Choice>
        </mc:AlternateContent>
        <mc:AlternateContent xmlns:mc="http://schemas.openxmlformats.org/markup-compatibility/2006">
          <mc:Choice Requires="x14">
            <control shapeId="51210" r:id="rId13" name="Check Box 10">
              <controlPr defaultSize="0" autoFill="0" autoLine="0" autoPict="0">
                <anchor moveWithCells="1">
                  <from>
                    <xdr:col>2</xdr:col>
                    <xdr:colOff>0</xdr:colOff>
                    <xdr:row>8</xdr:row>
                    <xdr:rowOff>9525</xdr:rowOff>
                  </from>
                  <to>
                    <xdr:col>3</xdr:col>
                    <xdr:colOff>38100</xdr:colOff>
                    <xdr:row>8</xdr:row>
                    <xdr:rowOff>228600</xdr:rowOff>
                  </to>
                </anchor>
              </controlPr>
            </control>
          </mc:Choice>
        </mc:AlternateContent>
        <mc:AlternateContent xmlns:mc="http://schemas.openxmlformats.org/markup-compatibility/2006">
          <mc:Choice Requires="x14">
            <control shapeId="51211" r:id="rId14" name="Check Box 11">
              <controlPr defaultSize="0" autoFill="0" autoLine="0" autoPict="0">
                <anchor moveWithCells="1">
                  <from>
                    <xdr:col>3</xdr:col>
                    <xdr:colOff>104775</xdr:colOff>
                    <xdr:row>8</xdr:row>
                    <xdr:rowOff>9525</xdr:rowOff>
                  </from>
                  <to>
                    <xdr:col>5</xdr:col>
                    <xdr:colOff>104775</xdr:colOff>
                    <xdr:row>8</xdr:row>
                    <xdr:rowOff>228600</xdr:rowOff>
                  </to>
                </anchor>
              </controlPr>
            </control>
          </mc:Choice>
        </mc:AlternateContent>
        <mc:AlternateContent xmlns:mc="http://schemas.openxmlformats.org/markup-compatibility/2006">
          <mc:Choice Requires="x14">
            <control shapeId="51212" r:id="rId15" name="Check Box 12">
              <controlPr defaultSize="0" autoFill="0" autoLine="0" autoPict="0">
                <anchor moveWithCells="1">
                  <from>
                    <xdr:col>5</xdr:col>
                    <xdr:colOff>85725</xdr:colOff>
                    <xdr:row>8</xdr:row>
                    <xdr:rowOff>9525</xdr:rowOff>
                  </from>
                  <to>
                    <xdr:col>7</xdr:col>
                    <xdr:colOff>209550</xdr:colOff>
                    <xdr:row>8</xdr:row>
                    <xdr:rowOff>219075</xdr:rowOff>
                  </to>
                </anchor>
              </controlPr>
            </control>
          </mc:Choice>
        </mc:AlternateContent>
        <mc:AlternateContent xmlns:mc="http://schemas.openxmlformats.org/markup-compatibility/2006">
          <mc:Choice Requires="x14">
            <control shapeId="51213" r:id="rId16" name="Check Box 13">
              <controlPr defaultSize="0" autoFill="0" autoLine="0" autoPict="0">
                <anchor moveWithCells="1">
                  <from>
                    <xdr:col>7</xdr:col>
                    <xdr:colOff>190500</xdr:colOff>
                    <xdr:row>8</xdr:row>
                    <xdr:rowOff>9525</xdr:rowOff>
                  </from>
                  <to>
                    <xdr:col>9</xdr:col>
                    <xdr:colOff>323850</xdr:colOff>
                    <xdr:row>8</xdr:row>
                    <xdr:rowOff>219075</xdr:rowOff>
                  </to>
                </anchor>
              </controlPr>
            </control>
          </mc:Choice>
        </mc:AlternateContent>
        <mc:AlternateContent xmlns:mc="http://schemas.openxmlformats.org/markup-compatibility/2006">
          <mc:Choice Requires="x14">
            <control shapeId="51214" r:id="rId17" name="Check Box 14">
              <controlPr defaultSize="0" autoFill="0" autoLine="0" autoPict="0">
                <anchor moveWithCells="1">
                  <from>
                    <xdr:col>9</xdr:col>
                    <xdr:colOff>276225</xdr:colOff>
                    <xdr:row>8</xdr:row>
                    <xdr:rowOff>9525</xdr:rowOff>
                  </from>
                  <to>
                    <xdr:col>12</xdr:col>
                    <xdr:colOff>9525</xdr:colOff>
                    <xdr:row>8</xdr:row>
                    <xdr:rowOff>219075</xdr:rowOff>
                  </to>
                </anchor>
              </controlPr>
            </control>
          </mc:Choice>
        </mc:AlternateContent>
        <mc:AlternateContent xmlns:mc="http://schemas.openxmlformats.org/markup-compatibility/2006">
          <mc:Choice Requires="x14">
            <control shapeId="51215" r:id="rId18" name="Check Box 15">
              <controlPr defaultSize="0" autoFill="0" autoLine="0" autoPict="0">
                <anchor moveWithCells="1">
                  <from>
                    <xdr:col>11</xdr:col>
                    <xdr:colOff>342900</xdr:colOff>
                    <xdr:row>8</xdr:row>
                    <xdr:rowOff>9525</xdr:rowOff>
                  </from>
                  <to>
                    <xdr:col>14</xdr:col>
                    <xdr:colOff>85725</xdr:colOff>
                    <xdr:row>8</xdr:row>
                    <xdr:rowOff>219075</xdr:rowOff>
                  </to>
                </anchor>
              </controlPr>
            </control>
          </mc:Choice>
        </mc:AlternateContent>
        <mc:AlternateContent xmlns:mc="http://schemas.openxmlformats.org/markup-compatibility/2006">
          <mc:Choice Requires="x14">
            <control shapeId="51216" r:id="rId19" name="Check Box 16">
              <controlPr defaultSize="0" autoFill="0" autoLine="0" autoPict="0">
                <anchor moveWithCells="1">
                  <from>
                    <xdr:col>14</xdr:col>
                    <xdr:colOff>47625</xdr:colOff>
                    <xdr:row>8</xdr:row>
                    <xdr:rowOff>9525</xdr:rowOff>
                  </from>
                  <to>
                    <xdr:col>17</xdr:col>
                    <xdr:colOff>0</xdr:colOff>
                    <xdr:row>8</xdr:row>
                    <xdr:rowOff>219075</xdr:rowOff>
                  </to>
                </anchor>
              </controlPr>
            </control>
          </mc:Choice>
        </mc:AlternateContent>
        <mc:AlternateContent xmlns:mc="http://schemas.openxmlformats.org/markup-compatibility/2006">
          <mc:Choice Requires="x14">
            <control shapeId="51217" r:id="rId20" name="Check Box 17">
              <controlPr defaultSize="0" autoFill="0" autoLine="0" autoPict="0">
                <anchor moveWithCells="1">
                  <from>
                    <xdr:col>2</xdr:col>
                    <xdr:colOff>0</xdr:colOff>
                    <xdr:row>8</xdr:row>
                    <xdr:rowOff>238125</xdr:rowOff>
                  </from>
                  <to>
                    <xdr:col>4</xdr:col>
                    <xdr:colOff>304800</xdr:colOff>
                    <xdr:row>9</xdr:row>
                    <xdr:rowOff>9525</xdr:rowOff>
                  </to>
                </anchor>
              </controlPr>
            </control>
          </mc:Choice>
        </mc:AlternateContent>
        <mc:AlternateContent xmlns:mc="http://schemas.openxmlformats.org/markup-compatibility/2006">
          <mc:Choice Requires="x14">
            <control shapeId="51218" r:id="rId21" name="Check Box 18">
              <controlPr defaultSize="0" autoFill="0" autoLine="0" autoPict="0">
                <anchor moveWithCells="1">
                  <from>
                    <xdr:col>17</xdr:col>
                    <xdr:colOff>0</xdr:colOff>
                    <xdr:row>8</xdr:row>
                    <xdr:rowOff>9525</xdr:rowOff>
                  </from>
                  <to>
                    <xdr:col>18</xdr:col>
                    <xdr:colOff>28575</xdr:colOff>
                    <xdr:row>8</xdr:row>
                    <xdr:rowOff>219075</xdr:rowOff>
                  </to>
                </anchor>
              </controlPr>
            </control>
          </mc:Choice>
        </mc:AlternateContent>
        <mc:AlternateContent xmlns:mc="http://schemas.openxmlformats.org/markup-compatibility/2006">
          <mc:Choice Requires="x14">
            <control shapeId="51219" r:id="rId22" name="Check Box 19">
              <controlPr defaultSize="0" autoFill="0" autoLine="0" autoPict="0">
                <anchor moveWithCells="1">
                  <from>
                    <xdr:col>4</xdr:col>
                    <xdr:colOff>323850</xdr:colOff>
                    <xdr:row>8</xdr:row>
                    <xdr:rowOff>238125</xdr:rowOff>
                  </from>
                  <to>
                    <xdr:col>6</xdr:col>
                    <xdr:colOff>66675</xdr:colOff>
                    <xdr:row>9</xdr:row>
                    <xdr:rowOff>9525</xdr:rowOff>
                  </to>
                </anchor>
              </controlPr>
            </control>
          </mc:Choice>
        </mc:AlternateContent>
        <mc:AlternateContent xmlns:mc="http://schemas.openxmlformats.org/markup-compatibility/2006">
          <mc:Choice Requires="x14">
            <control shapeId="51220" r:id="rId23" name="Check Box 20">
              <controlPr defaultSize="0" autoFill="0" autoLine="0" autoPict="0">
                <anchor moveWithCells="1">
                  <from>
                    <xdr:col>6</xdr:col>
                    <xdr:colOff>190500</xdr:colOff>
                    <xdr:row>8</xdr:row>
                    <xdr:rowOff>238125</xdr:rowOff>
                  </from>
                  <to>
                    <xdr:col>8</xdr:col>
                    <xdr:colOff>38100</xdr:colOff>
                    <xdr:row>9</xdr:row>
                    <xdr:rowOff>9525</xdr:rowOff>
                  </to>
                </anchor>
              </controlPr>
            </control>
          </mc:Choice>
        </mc:AlternateContent>
        <mc:AlternateContent xmlns:mc="http://schemas.openxmlformats.org/markup-compatibility/2006">
          <mc:Choice Requires="x14">
            <control shapeId="51221" r:id="rId24" name="Check Box 21">
              <controlPr defaultSize="0" autoFill="0" autoLine="0" autoPict="0">
                <anchor moveWithCells="1">
                  <from>
                    <xdr:col>8</xdr:col>
                    <xdr:colOff>38100</xdr:colOff>
                    <xdr:row>8</xdr:row>
                    <xdr:rowOff>238125</xdr:rowOff>
                  </from>
                  <to>
                    <xdr:col>9</xdr:col>
                    <xdr:colOff>152400</xdr:colOff>
                    <xdr:row>9</xdr:row>
                    <xdr:rowOff>9525</xdr:rowOff>
                  </to>
                </anchor>
              </controlPr>
            </control>
          </mc:Choice>
        </mc:AlternateContent>
        <mc:AlternateContent xmlns:mc="http://schemas.openxmlformats.org/markup-compatibility/2006">
          <mc:Choice Requires="x14">
            <control shapeId="51222" r:id="rId25" name="Check Box 22">
              <controlPr defaultSize="0" autoFill="0" autoLine="0" autoPict="0">
                <anchor moveWithCells="1">
                  <from>
                    <xdr:col>9</xdr:col>
                    <xdr:colOff>285750</xdr:colOff>
                    <xdr:row>8</xdr:row>
                    <xdr:rowOff>238125</xdr:rowOff>
                  </from>
                  <to>
                    <xdr:col>12</xdr:col>
                    <xdr:colOff>238125</xdr:colOff>
                    <xdr:row>9</xdr:row>
                    <xdr:rowOff>9525</xdr:rowOff>
                  </to>
                </anchor>
              </controlPr>
            </control>
          </mc:Choice>
        </mc:AlternateContent>
        <mc:AlternateContent xmlns:mc="http://schemas.openxmlformats.org/markup-compatibility/2006">
          <mc:Choice Requires="x14">
            <control shapeId="51223" r:id="rId26" name="Check Box 23">
              <controlPr defaultSize="0" autoFill="0" autoLine="0" autoPict="0">
                <anchor moveWithCells="1">
                  <from>
                    <xdr:col>13</xdr:col>
                    <xdr:colOff>104775</xdr:colOff>
                    <xdr:row>8</xdr:row>
                    <xdr:rowOff>238125</xdr:rowOff>
                  </from>
                  <to>
                    <xdr:col>15</xdr:col>
                    <xdr:colOff>0</xdr:colOff>
                    <xdr:row>9</xdr:row>
                    <xdr:rowOff>9525</xdr:rowOff>
                  </to>
                </anchor>
              </controlPr>
            </control>
          </mc:Choice>
        </mc:AlternateContent>
        <mc:AlternateContent xmlns:mc="http://schemas.openxmlformats.org/markup-compatibility/2006">
          <mc:Choice Requires="x14">
            <control shapeId="51224" r:id="rId27" name="Check Box 24">
              <controlPr defaultSize="0" autoFill="0" autoLine="0" autoPict="0">
                <anchor moveWithCells="1">
                  <from>
                    <xdr:col>3</xdr:col>
                    <xdr:colOff>47625</xdr:colOff>
                    <xdr:row>10</xdr:row>
                    <xdr:rowOff>28575</xdr:rowOff>
                  </from>
                  <to>
                    <xdr:col>5</xdr:col>
                    <xdr:colOff>371475</xdr:colOff>
                    <xdr:row>10</xdr:row>
                    <xdr:rowOff>247650</xdr:rowOff>
                  </to>
                </anchor>
              </controlPr>
            </control>
          </mc:Choice>
        </mc:AlternateContent>
        <mc:AlternateContent xmlns:mc="http://schemas.openxmlformats.org/markup-compatibility/2006">
          <mc:Choice Requires="x14">
            <control shapeId="51225" r:id="rId28" name="Check Box 25">
              <controlPr defaultSize="0" autoFill="0" autoLine="0" autoPict="0">
                <anchor moveWithCells="1">
                  <from>
                    <xdr:col>5</xdr:col>
                    <xdr:colOff>295275</xdr:colOff>
                    <xdr:row>10</xdr:row>
                    <xdr:rowOff>28575</xdr:rowOff>
                  </from>
                  <to>
                    <xdr:col>9</xdr:col>
                    <xdr:colOff>123825</xdr:colOff>
                    <xdr:row>10</xdr:row>
                    <xdr:rowOff>247650</xdr:rowOff>
                  </to>
                </anchor>
              </controlPr>
            </control>
          </mc:Choice>
        </mc:AlternateContent>
        <mc:AlternateContent xmlns:mc="http://schemas.openxmlformats.org/markup-compatibility/2006">
          <mc:Choice Requires="x14">
            <control shapeId="51226" r:id="rId29" name="Check Box 26">
              <controlPr defaultSize="0" autoFill="0" autoLine="0" autoPict="0">
                <anchor moveWithCells="1">
                  <from>
                    <xdr:col>9</xdr:col>
                    <xdr:colOff>95250</xdr:colOff>
                    <xdr:row>10</xdr:row>
                    <xdr:rowOff>28575</xdr:rowOff>
                  </from>
                  <to>
                    <xdr:col>11</xdr:col>
                    <xdr:colOff>104775</xdr:colOff>
                    <xdr:row>10</xdr:row>
                    <xdr:rowOff>247650</xdr:rowOff>
                  </to>
                </anchor>
              </controlPr>
            </control>
          </mc:Choice>
        </mc:AlternateContent>
        <mc:AlternateContent xmlns:mc="http://schemas.openxmlformats.org/markup-compatibility/2006">
          <mc:Choice Requires="x14">
            <control shapeId="51227" r:id="rId30" name="Check Box 27">
              <controlPr defaultSize="0" autoFill="0" autoLine="0" autoPict="0">
                <anchor moveWithCells="1">
                  <from>
                    <xdr:col>11</xdr:col>
                    <xdr:colOff>104775</xdr:colOff>
                    <xdr:row>10</xdr:row>
                    <xdr:rowOff>28575</xdr:rowOff>
                  </from>
                  <to>
                    <xdr:col>12</xdr:col>
                    <xdr:colOff>219075</xdr:colOff>
                    <xdr:row>10</xdr:row>
                    <xdr:rowOff>247650</xdr:rowOff>
                  </to>
                </anchor>
              </controlPr>
            </control>
          </mc:Choice>
        </mc:AlternateContent>
        <mc:AlternateContent xmlns:mc="http://schemas.openxmlformats.org/markup-compatibility/2006">
          <mc:Choice Requires="x14">
            <control shapeId="51228" r:id="rId31" name="Check Box 28">
              <controlPr defaultSize="0" autoFill="0" autoLine="0" autoPict="0">
                <anchor moveWithCells="1">
                  <from>
                    <xdr:col>12</xdr:col>
                    <xdr:colOff>285750</xdr:colOff>
                    <xdr:row>10</xdr:row>
                    <xdr:rowOff>28575</xdr:rowOff>
                  </from>
                  <to>
                    <xdr:col>14</xdr:col>
                    <xdr:colOff>9525</xdr:colOff>
                    <xdr:row>10</xdr:row>
                    <xdr:rowOff>247650</xdr:rowOff>
                  </to>
                </anchor>
              </controlPr>
            </control>
          </mc:Choice>
        </mc:AlternateContent>
        <mc:AlternateContent xmlns:mc="http://schemas.openxmlformats.org/markup-compatibility/2006">
          <mc:Choice Requires="x14">
            <control shapeId="51229" r:id="rId32" name="Check Box 29">
              <controlPr defaultSize="0" autoFill="0" autoLine="0" autoPict="0">
                <anchor moveWithCells="1">
                  <from>
                    <xdr:col>14</xdr:col>
                    <xdr:colOff>161925</xdr:colOff>
                    <xdr:row>10</xdr:row>
                    <xdr:rowOff>28575</xdr:rowOff>
                  </from>
                  <to>
                    <xdr:col>16</xdr:col>
                    <xdr:colOff>161925</xdr:colOff>
                    <xdr:row>10</xdr:row>
                    <xdr:rowOff>247650</xdr:rowOff>
                  </to>
                </anchor>
              </controlPr>
            </control>
          </mc:Choice>
        </mc:AlternateContent>
        <mc:AlternateContent xmlns:mc="http://schemas.openxmlformats.org/markup-compatibility/2006">
          <mc:Choice Requires="x14">
            <control shapeId="51230" r:id="rId33" name="Check Box 30">
              <controlPr defaultSize="0" autoFill="0" autoLine="0" autoPict="0">
                <anchor moveWithCells="1">
                  <from>
                    <xdr:col>2</xdr:col>
                    <xdr:colOff>9525</xdr:colOff>
                    <xdr:row>13</xdr:row>
                    <xdr:rowOff>9525</xdr:rowOff>
                  </from>
                  <to>
                    <xdr:col>3</xdr:col>
                    <xdr:colOff>400050</xdr:colOff>
                    <xdr:row>13</xdr:row>
                    <xdr:rowOff>228600</xdr:rowOff>
                  </to>
                </anchor>
              </controlPr>
            </control>
          </mc:Choice>
        </mc:AlternateContent>
        <mc:AlternateContent xmlns:mc="http://schemas.openxmlformats.org/markup-compatibility/2006">
          <mc:Choice Requires="x14">
            <control shapeId="51231" r:id="rId34" name="Check Box 31">
              <controlPr defaultSize="0" autoFill="0" autoLine="0" autoPict="0">
                <anchor moveWithCells="1">
                  <from>
                    <xdr:col>4</xdr:col>
                    <xdr:colOff>238125</xdr:colOff>
                    <xdr:row>13</xdr:row>
                    <xdr:rowOff>9525</xdr:rowOff>
                  </from>
                  <to>
                    <xdr:col>7</xdr:col>
                    <xdr:colOff>238125</xdr:colOff>
                    <xdr:row>13</xdr:row>
                    <xdr:rowOff>219075</xdr:rowOff>
                  </to>
                </anchor>
              </controlPr>
            </control>
          </mc:Choice>
        </mc:AlternateContent>
        <mc:AlternateContent xmlns:mc="http://schemas.openxmlformats.org/markup-compatibility/2006">
          <mc:Choice Requires="x14">
            <control shapeId="51232" r:id="rId35" name="Check Box 32">
              <controlPr defaultSize="0" autoFill="0" autoLine="0" autoPict="0">
                <anchor moveWithCells="1">
                  <from>
                    <xdr:col>8</xdr:col>
                    <xdr:colOff>38100</xdr:colOff>
                    <xdr:row>13</xdr:row>
                    <xdr:rowOff>9525</xdr:rowOff>
                  </from>
                  <to>
                    <xdr:col>11</xdr:col>
                    <xdr:colOff>38100</xdr:colOff>
                    <xdr:row>13</xdr:row>
                    <xdr:rowOff>219075</xdr:rowOff>
                  </to>
                </anchor>
              </controlPr>
            </control>
          </mc:Choice>
        </mc:AlternateContent>
        <mc:AlternateContent xmlns:mc="http://schemas.openxmlformats.org/markup-compatibility/2006">
          <mc:Choice Requires="x14">
            <control shapeId="51233" r:id="rId36" name="Check Box 33">
              <controlPr defaultSize="0" autoFill="0" autoLine="0" autoPict="0">
                <anchor moveWithCells="1">
                  <from>
                    <xdr:col>13</xdr:col>
                    <xdr:colOff>104775</xdr:colOff>
                    <xdr:row>13</xdr:row>
                    <xdr:rowOff>9525</xdr:rowOff>
                  </from>
                  <to>
                    <xdr:col>15</xdr:col>
                    <xdr:colOff>47625</xdr:colOff>
                    <xdr:row>13</xdr:row>
                    <xdr:rowOff>219075</xdr:rowOff>
                  </to>
                </anchor>
              </controlPr>
            </control>
          </mc:Choice>
        </mc:AlternateContent>
        <mc:AlternateContent xmlns:mc="http://schemas.openxmlformats.org/markup-compatibility/2006">
          <mc:Choice Requires="x14">
            <control shapeId="51234" r:id="rId37" name="Check Box 34">
              <controlPr defaultSize="0" autoFill="0" autoLine="0" autoPict="0">
                <anchor moveWithCells="1">
                  <from>
                    <xdr:col>2</xdr:col>
                    <xdr:colOff>9525</xdr:colOff>
                    <xdr:row>14</xdr:row>
                    <xdr:rowOff>9525</xdr:rowOff>
                  </from>
                  <to>
                    <xdr:col>4</xdr:col>
                    <xdr:colOff>104775</xdr:colOff>
                    <xdr:row>14</xdr:row>
                    <xdr:rowOff>219075</xdr:rowOff>
                  </to>
                </anchor>
              </controlPr>
            </control>
          </mc:Choice>
        </mc:AlternateContent>
        <mc:AlternateContent xmlns:mc="http://schemas.openxmlformats.org/markup-compatibility/2006">
          <mc:Choice Requires="x14">
            <control shapeId="51235" r:id="rId38" name="Check Box 35">
              <controlPr defaultSize="0" autoFill="0" autoLine="0" autoPict="0">
                <anchor moveWithCells="1">
                  <from>
                    <xdr:col>4</xdr:col>
                    <xdr:colOff>238125</xdr:colOff>
                    <xdr:row>14</xdr:row>
                    <xdr:rowOff>9525</xdr:rowOff>
                  </from>
                  <to>
                    <xdr:col>6</xdr:col>
                    <xdr:colOff>123825</xdr:colOff>
                    <xdr:row>14</xdr:row>
                    <xdr:rowOff>219075</xdr:rowOff>
                  </to>
                </anchor>
              </controlPr>
            </control>
          </mc:Choice>
        </mc:AlternateContent>
        <mc:AlternateContent xmlns:mc="http://schemas.openxmlformats.org/markup-compatibility/2006">
          <mc:Choice Requires="x14">
            <control shapeId="51236" r:id="rId39" name="Check Box 36">
              <controlPr defaultSize="0" autoFill="0" autoLine="0" autoPict="0">
                <anchor moveWithCells="1">
                  <from>
                    <xdr:col>6</xdr:col>
                    <xdr:colOff>381000</xdr:colOff>
                    <xdr:row>14</xdr:row>
                    <xdr:rowOff>9525</xdr:rowOff>
                  </from>
                  <to>
                    <xdr:col>8</xdr:col>
                    <xdr:colOff>381000</xdr:colOff>
                    <xdr:row>14</xdr:row>
                    <xdr:rowOff>219075</xdr:rowOff>
                  </to>
                </anchor>
              </controlPr>
            </control>
          </mc:Choice>
        </mc:AlternateContent>
        <mc:AlternateContent xmlns:mc="http://schemas.openxmlformats.org/markup-compatibility/2006">
          <mc:Choice Requires="x14">
            <control shapeId="51237" r:id="rId40" name="Check Box 37">
              <controlPr defaultSize="0" autoFill="0" autoLine="0" autoPict="0">
                <anchor moveWithCells="1">
                  <from>
                    <xdr:col>9</xdr:col>
                    <xdr:colOff>276225</xdr:colOff>
                    <xdr:row>14</xdr:row>
                    <xdr:rowOff>9525</xdr:rowOff>
                  </from>
                  <to>
                    <xdr:col>12</xdr:col>
                    <xdr:colOff>209550</xdr:colOff>
                    <xdr:row>14</xdr:row>
                    <xdr:rowOff>219075</xdr:rowOff>
                  </to>
                </anchor>
              </controlPr>
            </control>
          </mc:Choice>
        </mc:AlternateContent>
        <mc:AlternateContent xmlns:mc="http://schemas.openxmlformats.org/markup-compatibility/2006">
          <mc:Choice Requires="x14">
            <control shapeId="51238" r:id="rId41" name="Check Box 38">
              <controlPr defaultSize="0" autoFill="0" autoLine="0" autoPict="0">
                <anchor moveWithCells="1">
                  <from>
                    <xdr:col>13</xdr:col>
                    <xdr:colOff>104775</xdr:colOff>
                    <xdr:row>14</xdr:row>
                    <xdr:rowOff>9525</xdr:rowOff>
                  </from>
                  <to>
                    <xdr:col>15</xdr:col>
                    <xdr:colOff>47625</xdr:colOff>
                    <xdr:row>14</xdr:row>
                    <xdr:rowOff>219075</xdr:rowOff>
                  </to>
                </anchor>
              </controlPr>
            </control>
          </mc:Choice>
        </mc:AlternateContent>
        <mc:AlternateContent xmlns:mc="http://schemas.openxmlformats.org/markup-compatibility/2006">
          <mc:Choice Requires="x14">
            <control shapeId="51239" r:id="rId42" name="Check Box 39">
              <controlPr defaultSize="0" autoFill="0" autoLine="0" autoPict="0">
                <anchor moveWithCells="1">
                  <from>
                    <xdr:col>2</xdr:col>
                    <xdr:colOff>9525</xdr:colOff>
                    <xdr:row>15</xdr:row>
                    <xdr:rowOff>28575</xdr:rowOff>
                  </from>
                  <to>
                    <xdr:col>3</xdr:col>
                    <xdr:colOff>400050</xdr:colOff>
                    <xdr:row>15</xdr:row>
                    <xdr:rowOff>238125</xdr:rowOff>
                  </to>
                </anchor>
              </controlPr>
            </control>
          </mc:Choice>
        </mc:AlternateContent>
        <mc:AlternateContent xmlns:mc="http://schemas.openxmlformats.org/markup-compatibility/2006">
          <mc:Choice Requires="x14">
            <control shapeId="51240" r:id="rId43" name="Check Box 40">
              <controlPr defaultSize="0" autoFill="0" autoLine="0" autoPict="0">
                <anchor moveWithCells="1">
                  <from>
                    <xdr:col>4</xdr:col>
                    <xdr:colOff>38100</xdr:colOff>
                    <xdr:row>15</xdr:row>
                    <xdr:rowOff>38100</xdr:rowOff>
                  </from>
                  <to>
                    <xdr:col>9</xdr:col>
                    <xdr:colOff>76200</xdr:colOff>
                    <xdr:row>15</xdr:row>
                    <xdr:rowOff>257175</xdr:rowOff>
                  </to>
                </anchor>
              </controlPr>
            </control>
          </mc:Choice>
        </mc:AlternateContent>
        <mc:AlternateContent xmlns:mc="http://schemas.openxmlformats.org/markup-compatibility/2006">
          <mc:Choice Requires="x14">
            <control shapeId="51241" r:id="rId44" name="Check Box 41">
              <controlPr defaultSize="0" autoFill="0" autoLine="0" autoPict="0">
                <anchor moveWithCells="1">
                  <from>
                    <xdr:col>12</xdr:col>
                    <xdr:colOff>257175</xdr:colOff>
                    <xdr:row>15</xdr:row>
                    <xdr:rowOff>28575</xdr:rowOff>
                  </from>
                  <to>
                    <xdr:col>14</xdr:col>
                    <xdr:colOff>66675</xdr:colOff>
                    <xdr:row>15</xdr:row>
                    <xdr:rowOff>238125</xdr:rowOff>
                  </to>
                </anchor>
              </controlPr>
            </control>
          </mc:Choice>
        </mc:AlternateContent>
        <mc:AlternateContent xmlns:mc="http://schemas.openxmlformats.org/markup-compatibility/2006">
          <mc:Choice Requires="x14">
            <control shapeId="51242" r:id="rId45" name="Check Box 42">
              <controlPr defaultSize="0" autoFill="0" autoLine="0" autoPict="0">
                <anchor moveWithCells="1">
                  <from>
                    <xdr:col>14</xdr:col>
                    <xdr:colOff>190500</xdr:colOff>
                    <xdr:row>15</xdr:row>
                    <xdr:rowOff>28575</xdr:rowOff>
                  </from>
                  <to>
                    <xdr:col>17</xdr:col>
                    <xdr:colOff>47625</xdr:colOff>
                    <xdr:row>15</xdr:row>
                    <xdr:rowOff>238125</xdr:rowOff>
                  </to>
                </anchor>
              </controlPr>
            </control>
          </mc:Choice>
        </mc:AlternateContent>
        <mc:AlternateContent xmlns:mc="http://schemas.openxmlformats.org/markup-compatibility/2006">
          <mc:Choice Requires="x14">
            <control shapeId="51243" r:id="rId46" name="Check Box 43">
              <controlPr defaultSize="0" autoFill="0" autoLine="0" autoPict="0">
                <anchor moveWithCells="1">
                  <from>
                    <xdr:col>17</xdr:col>
                    <xdr:colOff>0</xdr:colOff>
                    <xdr:row>15</xdr:row>
                    <xdr:rowOff>28575</xdr:rowOff>
                  </from>
                  <to>
                    <xdr:col>17</xdr:col>
                    <xdr:colOff>561975</xdr:colOff>
                    <xdr:row>15</xdr:row>
                    <xdr:rowOff>247650</xdr:rowOff>
                  </to>
                </anchor>
              </controlPr>
            </control>
          </mc:Choice>
        </mc:AlternateContent>
        <mc:AlternateContent xmlns:mc="http://schemas.openxmlformats.org/markup-compatibility/2006">
          <mc:Choice Requires="x14">
            <control shapeId="51244" r:id="rId47" name="Check Box 44">
              <controlPr defaultSize="0" autoFill="0" autoLine="0" autoPict="0">
                <anchor moveWithCells="1">
                  <from>
                    <xdr:col>2</xdr:col>
                    <xdr:colOff>9525</xdr:colOff>
                    <xdr:row>16</xdr:row>
                    <xdr:rowOff>28575</xdr:rowOff>
                  </from>
                  <to>
                    <xdr:col>5</xdr:col>
                    <xdr:colOff>247650</xdr:colOff>
                    <xdr:row>16</xdr:row>
                    <xdr:rowOff>238125</xdr:rowOff>
                  </to>
                </anchor>
              </controlPr>
            </control>
          </mc:Choice>
        </mc:AlternateContent>
        <mc:AlternateContent xmlns:mc="http://schemas.openxmlformats.org/markup-compatibility/2006">
          <mc:Choice Requires="x14">
            <control shapeId="51245" r:id="rId48" name="Check Box 45">
              <controlPr defaultSize="0" autoFill="0" autoLine="0" autoPict="0">
                <anchor moveWithCells="1">
                  <from>
                    <xdr:col>5</xdr:col>
                    <xdr:colOff>352425</xdr:colOff>
                    <xdr:row>16</xdr:row>
                    <xdr:rowOff>28575</xdr:rowOff>
                  </from>
                  <to>
                    <xdr:col>12</xdr:col>
                    <xdr:colOff>0</xdr:colOff>
                    <xdr:row>16</xdr:row>
                    <xdr:rowOff>238125</xdr:rowOff>
                  </to>
                </anchor>
              </controlPr>
            </control>
          </mc:Choice>
        </mc:AlternateContent>
        <mc:AlternateContent xmlns:mc="http://schemas.openxmlformats.org/markup-compatibility/2006">
          <mc:Choice Requires="x14">
            <control shapeId="51246" r:id="rId49" name="Check Box 46">
              <controlPr defaultSize="0" autoFill="0" autoLine="0" autoPict="0">
                <anchor moveWithCells="1">
                  <from>
                    <xdr:col>2</xdr:col>
                    <xdr:colOff>9525</xdr:colOff>
                    <xdr:row>17</xdr:row>
                    <xdr:rowOff>9525</xdr:rowOff>
                  </from>
                  <to>
                    <xdr:col>3</xdr:col>
                    <xdr:colOff>47625</xdr:colOff>
                    <xdr:row>17</xdr:row>
                    <xdr:rowOff>228600</xdr:rowOff>
                  </to>
                </anchor>
              </controlPr>
            </control>
          </mc:Choice>
        </mc:AlternateContent>
        <mc:AlternateContent xmlns:mc="http://schemas.openxmlformats.org/markup-compatibility/2006">
          <mc:Choice Requires="x14">
            <control shapeId="51247" r:id="rId50" name="Check Box 47">
              <controlPr defaultSize="0" autoFill="0" autoLine="0" autoPict="0">
                <anchor moveWithCells="1">
                  <from>
                    <xdr:col>4</xdr:col>
                    <xdr:colOff>47625</xdr:colOff>
                    <xdr:row>17</xdr:row>
                    <xdr:rowOff>9525</xdr:rowOff>
                  </from>
                  <to>
                    <xdr:col>5</xdr:col>
                    <xdr:colOff>104775</xdr:colOff>
                    <xdr:row>17</xdr:row>
                    <xdr:rowOff>228600</xdr:rowOff>
                  </to>
                </anchor>
              </controlPr>
            </control>
          </mc:Choice>
        </mc:AlternateContent>
        <mc:AlternateContent xmlns:mc="http://schemas.openxmlformats.org/markup-compatibility/2006">
          <mc:Choice Requires="x14">
            <control shapeId="51248" r:id="rId51" name="Check Box 48">
              <controlPr defaultSize="0" autoFill="0" autoLine="0" autoPict="0">
                <anchor moveWithCells="1">
                  <from>
                    <xdr:col>3</xdr:col>
                    <xdr:colOff>123825</xdr:colOff>
                    <xdr:row>23</xdr:row>
                    <xdr:rowOff>38100</xdr:rowOff>
                  </from>
                  <to>
                    <xdr:col>4</xdr:col>
                    <xdr:colOff>304800</xdr:colOff>
                    <xdr:row>24</xdr:row>
                    <xdr:rowOff>0</xdr:rowOff>
                  </to>
                </anchor>
              </controlPr>
            </control>
          </mc:Choice>
        </mc:AlternateContent>
        <mc:AlternateContent xmlns:mc="http://schemas.openxmlformats.org/markup-compatibility/2006">
          <mc:Choice Requires="x14">
            <control shapeId="51249" r:id="rId52" name="Check Box 49">
              <controlPr defaultSize="0" autoFill="0" autoLine="0" autoPict="0">
                <anchor moveWithCells="1">
                  <from>
                    <xdr:col>4</xdr:col>
                    <xdr:colOff>276225</xdr:colOff>
                    <xdr:row>23</xdr:row>
                    <xdr:rowOff>38100</xdr:rowOff>
                  </from>
                  <to>
                    <xdr:col>6</xdr:col>
                    <xdr:colOff>0</xdr:colOff>
                    <xdr:row>24</xdr:row>
                    <xdr:rowOff>0</xdr:rowOff>
                  </to>
                </anchor>
              </controlPr>
            </control>
          </mc:Choice>
        </mc:AlternateContent>
        <mc:AlternateContent xmlns:mc="http://schemas.openxmlformats.org/markup-compatibility/2006">
          <mc:Choice Requires="x14">
            <control shapeId="51250" r:id="rId53" name="Check Box 50">
              <controlPr defaultSize="0" autoFill="0" autoLine="0" autoPict="0">
                <anchor moveWithCells="1">
                  <from>
                    <xdr:col>2</xdr:col>
                    <xdr:colOff>9525</xdr:colOff>
                    <xdr:row>20</xdr:row>
                    <xdr:rowOff>2609850</xdr:rowOff>
                  </from>
                  <to>
                    <xdr:col>3</xdr:col>
                    <xdr:colOff>400050</xdr:colOff>
                    <xdr:row>21</xdr:row>
                    <xdr:rowOff>228600</xdr:rowOff>
                  </to>
                </anchor>
              </controlPr>
            </control>
          </mc:Choice>
        </mc:AlternateContent>
        <mc:AlternateContent xmlns:mc="http://schemas.openxmlformats.org/markup-compatibility/2006">
          <mc:Choice Requires="x14">
            <control shapeId="51252" r:id="rId54" name="Check Box 52">
              <controlPr defaultSize="0" autoFill="0" autoLine="0" autoPict="0">
                <anchor moveWithCells="1">
                  <from>
                    <xdr:col>8</xdr:col>
                    <xdr:colOff>219075</xdr:colOff>
                    <xdr:row>12</xdr:row>
                    <xdr:rowOff>28575</xdr:rowOff>
                  </from>
                  <to>
                    <xdr:col>10</xdr:col>
                    <xdr:colOff>47625</xdr:colOff>
                    <xdr:row>12</xdr:row>
                    <xdr:rowOff>257175</xdr:rowOff>
                  </to>
                </anchor>
              </controlPr>
            </control>
          </mc:Choice>
        </mc:AlternateContent>
        <mc:AlternateContent xmlns:mc="http://schemas.openxmlformats.org/markup-compatibility/2006">
          <mc:Choice Requires="x14">
            <control shapeId="51253" r:id="rId55" name="Check Box 53">
              <controlPr defaultSize="0" autoFill="0" autoLine="0" autoPict="0">
                <anchor moveWithCells="1">
                  <from>
                    <xdr:col>12</xdr:col>
                    <xdr:colOff>28575</xdr:colOff>
                    <xdr:row>12</xdr:row>
                    <xdr:rowOff>28575</xdr:rowOff>
                  </from>
                  <to>
                    <xdr:col>13</xdr:col>
                    <xdr:colOff>133350</xdr:colOff>
                    <xdr:row>12</xdr:row>
                    <xdr:rowOff>247650</xdr:rowOff>
                  </to>
                </anchor>
              </controlPr>
            </control>
          </mc:Choice>
        </mc:AlternateContent>
        <mc:AlternateContent xmlns:mc="http://schemas.openxmlformats.org/markup-compatibility/2006">
          <mc:Choice Requires="x14">
            <control shapeId="51254" r:id="rId56" name="Check Box 54">
              <controlPr defaultSize="0" autoFill="0" autoLine="0" autoPict="0">
                <anchor moveWithCells="1">
                  <from>
                    <xdr:col>13</xdr:col>
                    <xdr:colOff>104775</xdr:colOff>
                    <xdr:row>12</xdr:row>
                    <xdr:rowOff>28575</xdr:rowOff>
                  </from>
                  <to>
                    <xdr:col>14</xdr:col>
                    <xdr:colOff>257175</xdr:colOff>
                    <xdr:row>12</xdr:row>
                    <xdr:rowOff>238125</xdr:rowOff>
                  </to>
                </anchor>
              </controlPr>
            </control>
          </mc:Choice>
        </mc:AlternateContent>
        <mc:AlternateContent xmlns:mc="http://schemas.openxmlformats.org/markup-compatibility/2006">
          <mc:Choice Requires="x14">
            <control shapeId="51255" r:id="rId57" name="Check Box 55">
              <controlPr defaultSize="0" autoFill="0" autoLine="0" autoPict="0">
                <anchor moveWithCells="1">
                  <from>
                    <xdr:col>3</xdr:col>
                    <xdr:colOff>47625</xdr:colOff>
                    <xdr:row>11</xdr:row>
                    <xdr:rowOff>9525</xdr:rowOff>
                  </from>
                  <to>
                    <xdr:col>5</xdr:col>
                    <xdr:colOff>161925</xdr:colOff>
                    <xdr:row>12</xdr:row>
                    <xdr:rowOff>0</xdr:rowOff>
                  </to>
                </anchor>
              </controlPr>
            </control>
          </mc:Choice>
        </mc:AlternateContent>
        <mc:AlternateContent xmlns:mc="http://schemas.openxmlformats.org/markup-compatibility/2006">
          <mc:Choice Requires="x14">
            <control shapeId="51259" r:id="rId58" name="Check Box 59">
              <controlPr defaultSize="0" autoFill="0" autoLine="0" autoPict="0">
                <anchor moveWithCells="1">
                  <from>
                    <xdr:col>5</xdr:col>
                    <xdr:colOff>161925</xdr:colOff>
                    <xdr:row>11</xdr:row>
                    <xdr:rowOff>9525</xdr:rowOff>
                  </from>
                  <to>
                    <xdr:col>7</xdr:col>
                    <xdr:colOff>361950</xdr:colOff>
                    <xdr:row>12</xdr:row>
                    <xdr:rowOff>0</xdr:rowOff>
                  </to>
                </anchor>
              </controlPr>
            </control>
          </mc:Choice>
        </mc:AlternateContent>
        <mc:AlternateContent xmlns:mc="http://schemas.openxmlformats.org/markup-compatibility/2006">
          <mc:Choice Requires="x14">
            <control shapeId="51260" r:id="rId59" name="Check Box 60">
              <controlPr defaultSize="0" autoFill="0" autoLine="0" autoPict="0">
                <anchor moveWithCells="1">
                  <from>
                    <xdr:col>10</xdr:col>
                    <xdr:colOff>247650</xdr:colOff>
                    <xdr:row>11</xdr:row>
                    <xdr:rowOff>19050</xdr:rowOff>
                  </from>
                  <to>
                    <xdr:col>12</xdr:col>
                    <xdr:colOff>390525</xdr:colOff>
                    <xdr:row>12</xdr:row>
                    <xdr:rowOff>9525</xdr:rowOff>
                  </to>
                </anchor>
              </controlPr>
            </control>
          </mc:Choice>
        </mc:AlternateContent>
        <mc:AlternateContent xmlns:mc="http://schemas.openxmlformats.org/markup-compatibility/2006">
          <mc:Choice Requires="x14">
            <control shapeId="51261" r:id="rId60" name="Check Box 61">
              <controlPr defaultSize="0" autoFill="0" autoLine="0" autoPict="0">
                <anchor moveWithCells="1">
                  <from>
                    <xdr:col>8</xdr:col>
                    <xdr:colOff>19050</xdr:colOff>
                    <xdr:row>11</xdr:row>
                    <xdr:rowOff>9525</xdr:rowOff>
                  </from>
                  <to>
                    <xdr:col>10</xdr:col>
                    <xdr:colOff>257175</xdr:colOff>
                    <xdr:row>12</xdr:row>
                    <xdr:rowOff>0</xdr:rowOff>
                  </to>
                </anchor>
              </controlPr>
            </control>
          </mc:Choice>
        </mc:AlternateContent>
        <mc:AlternateContent xmlns:mc="http://schemas.openxmlformats.org/markup-compatibility/2006">
          <mc:Choice Requires="x14">
            <control shapeId="51262" r:id="rId61" name="Check Box 62">
              <controlPr defaultSize="0" autoFill="0" autoLine="0" autoPict="0">
                <anchor moveWithCells="1">
                  <from>
                    <xdr:col>15</xdr:col>
                    <xdr:colOff>219075</xdr:colOff>
                    <xdr:row>11</xdr:row>
                    <xdr:rowOff>9525</xdr:rowOff>
                  </from>
                  <to>
                    <xdr:col>17</xdr:col>
                    <xdr:colOff>504825</xdr:colOff>
                    <xdr:row>12</xdr:row>
                    <xdr:rowOff>0</xdr:rowOff>
                  </to>
                </anchor>
              </controlPr>
            </control>
          </mc:Choice>
        </mc:AlternateContent>
        <mc:AlternateContent xmlns:mc="http://schemas.openxmlformats.org/markup-compatibility/2006">
          <mc:Choice Requires="x14">
            <control shapeId="51263" r:id="rId62" name="Check Box 63">
              <controlPr defaultSize="0" autoFill="0" autoLine="0" autoPict="0">
                <anchor moveWithCells="1">
                  <from>
                    <xdr:col>4</xdr:col>
                    <xdr:colOff>123825</xdr:colOff>
                    <xdr:row>12</xdr:row>
                    <xdr:rowOff>9525</xdr:rowOff>
                  </from>
                  <to>
                    <xdr:col>6</xdr:col>
                    <xdr:colOff>171450</xdr:colOff>
                    <xdr:row>13</xdr:row>
                    <xdr:rowOff>0</xdr:rowOff>
                  </to>
                </anchor>
              </controlPr>
            </control>
          </mc:Choice>
        </mc:AlternateContent>
        <mc:AlternateContent xmlns:mc="http://schemas.openxmlformats.org/markup-compatibility/2006">
          <mc:Choice Requires="x14">
            <control shapeId="51264" r:id="rId63" name="Check Box 64">
              <controlPr defaultSize="0" autoFill="0" autoLine="0" autoPict="0">
                <anchor moveWithCells="1">
                  <from>
                    <xdr:col>9</xdr:col>
                    <xdr:colOff>333375</xdr:colOff>
                    <xdr:row>12</xdr:row>
                    <xdr:rowOff>9525</xdr:rowOff>
                  </from>
                  <to>
                    <xdr:col>12</xdr:col>
                    <xdr:colOff>95250</xdr:colOff>
                    <xdr:row>12</xdr:row>
                    <xdr:rowOff>257175</xdr:rowOff>
                  </to>
                </anchor>
              </controlPr>
            </control>
          </mc:Choice>
        </mc:AlternateContent>
        <mc:AlternateContent xmlns:mc="http://schemas.openxmlformats.org/markup-compatibility/2006">
          <mc:Choice Requires="x14">
            <control shapeId="51265" r:id="rId64" name="Check Box 65">
              <controlPr defaultSize="0" autoFill="0" autoLine="0" autoPict="0">
                <anchor moveWithCells="1">
                  <from>
                    <xdr:col>6</xdr:col>
                    <xdr:colOff>190500</xdr:colOff>
                    <xdr:row>11</xdr:row>
                    <xdr:rowOff>257175</xdr:rowOff>
                  </from>
                  <to>
                    <xdr:col>8</xdr:col>
                    <xdr:colOff>238125</xdr:colOff>
                    <xdr:row>12</xdr:row>
                    <xdr:rowOff>247650</xdr:rowOff>
                  </to>
                </anchor>
              </controlPr>
            </control>
          </mc:Choice>
        </mc:AlternateContent>
        <mc:AlternateContent xmlns:mc="http://schemas.openxmlformats.org/markup-compatibility/2006">
          <mc:Choice Requires="x14">
            <control shapeId="51266" r:id="rId65" name="Check Box 66">
              <controlPr defaultSize="0" autoFill="0" autoLine="0" autoPict="0">
                <anchor moveWithCells="1">
                  <from>
                    <xdr:col>12</xdr:col>
                    <xdr:colOff>361950</xdr:colOff>
                    <xdr:row>11</xdr:row>
                    <xdr:rowOff>9525</xdr:rowOff>
                  </from>
                  <to>
                    <xdr:col>15</xdr:col>
                    <xdr:colOff>28575</xdr:colOff>
                    <xdr:row>12</xdr:row>
                    <xdr:rowOff>0</xdr:rowOff>
                  </to>
                </anchor>
              </controlPr>
            </control>
          </mc:Choice>
        </mc:AlternateContent>
        <mc:AlternateContent xmlns:mc="http://schemas.openxmlformats.org/markup-compatibility/2006">
          <mc:Choice Requires="x14">
            <control shapeId="51273" r:id="rId66" name="Check Box 73">
              <controlPr defaultSize="0" autoFill="0" autoLine="0" autoPict="0">
                <anchor moveWithCells="1">
                  <from>
                    <xdr:col>2</xdr:col>
                    <xdr:colOff>9525</xdr:colOff>
                    <xdr:row>10</xdr:row>
                    <xdr:rowOff>19050</xdr:rowOff>
                  </from>
                  <to>
                    <xdr:col>3</xdr:col>
                    <xdr:colOff>171450</xdr:colOff>
                    <xdr:row>10</xdr:row>
                    <xdr:rowOff>238125</xdr:rowOff>
                  </to>
                </anchor>
              </controlPr>
            </control>
          </mc:Choice>
        </mc:AlternateContent>
        <mc:AlternateContent xmlns:mc="http://schemas.openxmlformats.org/markup-compatibility/2006">
          <mc:Choice Requires="x14">
            <control shapeId="51275" r:id="rId67" name="Check Box 75">
              <controlPr defaultSize="0" autoFill="0" autoLine="0" autoPict="0">
                <anchor moveWithCells="1">
                  <from>
                    <xdr:col>2</xdr:col>
                    <xdr:colOff>0</xdr:colOff>
                    <xdr:row>11</xdr:row>
                    <xdr:rowOff>19050</xdr:rowOff>
                  </from>
                  <to>
                    <xdr:col>3</xdr:col>
                    <xdr:colOff>161925</xdr:colOff>
                    <xdr:row>11</xdr:row>
                    <xdr:rowOff>238125</xdr:rowOff>
                  </to>
                </anchor>
              </controlPr>
            </control>
          </mc:Choice>
        </mc:AlternateContent>
        <mc:AlternateContent xmlns:mc="http://schemas.openxmlformats.org/markup-compatibility/2006">
          <mc:Choice Requires="x14">
            <control shapeId="51276" r:id="rId68" name="Check Box 76">
              <controlPr defaultSize="0" autoFill="0" autoLine="0" autoPict="0">
                <anchor moveWithCells="1">
                  <from>
                    <xdr:col>2</xdr:col>
                    <xdr:colOff>0</xdr:colOff>
                    <xdr:row>12</xdr:row>
                    <xdr:rowOff>9525</xdr:rowOff>
                  </from>
                  <to>
                    <xdr:col>4</xdr:col>
                    <xdr:colOff>66675</xdr:colOff>
                    <xdr:row>13</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Z27"/>
  <sheetViews>
    <sheetView workbookViewId="0">
      <selection activeCell="AE8" sqref="AE8"/>
    </sheetView>
  </sheetViews>
  <sheetFormatPr defaultRowHeight="24.75" customHeight="1" x14ac:dyDescent="0.15"/>
  <cols>
    <col min="1" max="1" width="4.375" style="10" customWidth="1"/>
    <col min="2" max="2" width="14.125" style="10" customWidth="1"/>
    <col min="3" max="18" width="5.625" style="10" customWidth="1"/>
    <col min="19" max="19" width="9" style="10" customWidth="1"/>
    <col min="20" max="25" width="6.75" style="10" hidden="1" customWidth="1"/>
    <col min="26" max="26" width="10.5" style="10" hidden="1" customWidth="1"/>
    <col min="27" max="27" width="0" style="10" hidden="1" customWidth="1"/>
    <col min="28" max="16384" width="9" style="10"/>
  </cols>
  <sheetData>
    <row r="1" spans="1:25" ht="51" customHeight="1" x14ac:dyDescent="0.15">
      <c r="A1" s="1041" t="s">
        <v>208</v>
      </c>
      <c r="B1" s="1042"/>
      <c r="C1" s="1042"/>
      <c r="D1" s="1042"/>
      <c r="E1" s="1042"/>
      <c r="F1" s="1042"/>
      <c r="G1" s="1042"/>
      <c r="H1" s="1042"/>
      <c r="I1" s="1042"/>
      <c r="J1" s="1042"/>
      <c r="K1" s="1042"/>
      <c r="L1" s="1042"/>
      <c r="M1" s="1042"/>
      <c r="N1" s="1042"/>
      <c r="O1" s="1042"/>
      <c r="P1" s="1042"/>
      <c r="Q1" s="1042"/>
      <c r="R1" s="1043"/>
    </row>
    <row r="2" spans="1:25" s="3" customFormat="1" ht="36" customHeight="1" x14ac:dyDescent="0.15">
      <c r="A2" s="750"/>
      <c r="B2" s="751"/>
      <c r="C2" s="1028" t="str">
        <f>'5.新・紹介状'!C2:L2</f>
        <v>入院日：1900年1月0日／退院日： 1900年1月0日</v>
      </c>
      <c r="D2" s="1029"/>
      <c r="E2" s="1029"/>
      <c r="F2" s="1029"/>
      <c r="G2" s="1029"/>
      <c r="H2" s="1029"/>
      <c r="I2" s="1029"/>
      <c r="J2" s="1029"/>
      <c r="K2" s="1029"/>
      <c r="L2" s="1030"/>
      <c r="M2" s="1044" t="str">
        <f ca="1">'5.新・紹介状'!M2:R2</f>
        <v>記載日：2024年5月1日</v>
      </c>
      <c r="N2" s="1032"/>
      <c r="O2" s="1032"/>
      <c r="P2" s="1032"/>
      <c r="Q2" s="1032"/>
      <c r="R2" s="1033"/>
      <c r="U2" s="4"/>
      <c r="V2" s="4"/>
      <c r="W2" s="4"/>
      <c r="X2" s="4"/>
      <c r="Y2" s="4"/>
    </row>
    <row r="3" spans="1:25" s="3" customFormat="1" ht="33" customHeight="1" x14ac:dyDescent="0.15">
      <c r="A3" s="758" t="s">
        <v>27</v>
      </c>
      <c r="B3" s="759"/>
      <c r="C3" s="760" t="str">
        <f>IF('1.表紙'!D9="","", '1.表紙'!D9)</f>
        <v/>
      </c>
      <c r="D3" s="760"/>
      <c r="E3" s="760"/>
      <c r="F3" s="760"/>
      <c r="G3" s="760"/>
      <c r="H3" s="167"/>
      <c r="I3" s="110" t="s">
        <v>26</v>
      </c>
      <c r="J3" s="175" t="str">
        <f>'1.表紙'!I9</f>
        <v>　</v>
      </c>
      <c r="K3" s="107" t="s">
        <v>95</v>
      </c>
      <c r="L3" s="111"/>
      <c r="M3" s="762" t="str">
        <f>IF('1.表紙'!D11="","", '1.表紙'!D11)</f>
        <v/>
      </c>
      <c r="N3" s="762"/>
      <c r="O3" s="762"/>
      <c r="P3" s="762"/>
      <c r="Q3" s="180">
        <f>'1.表紙'!I11</f>
        <v>0</v>
      </c>
      <c r="R3" s="176"/>
      <c r="U3" s="4"/>
      <c r="V3" s="4"/>
      <c r="W3" s="4"/>
      <c r="X3" s="4"/>
      <c r="Y3" s="4"/>
    </row>
    <row r="4" spans="1:25" s="3" customFormat="1" ht="17.25" customHeight="1" x14ac:dyDescent="0.15">
      <c r="A4" s="116"/>
      <c r="B4" s="112"/>
      <c r="C4" s="113"/>
      <c r="D4" s="113"/>
      <c r="E4" s="113"/>
      <c r="F4" s="113"/>
      <c r="G4" s="113"/>
      <c r="H4" s="113"/>
      <c r="I4" s="113"/>
      <c r="J4" s="113"/>
      <c r="K4" s="113"/>
      <c r="L4" s="113"/>
      <c r="M4" s="113"/>
      <c r="N4" s="113"/>
      <c r="O4" s="113"/>
      <c r="P4" s="113"/>
      <c r="Q4" s="113"/>
      <c r="R4" s="113"/>
      <c r="U4" s="4"/>
      <c r="V4" s="4"/>
      <c r="W4" s="4"/>
      <c r="X4" s="4"/>
      <c r="Y4" s="4"/>
    </row>
    <row r="5" spans="1:25" s="3" customFormat="1" ht="28.5" customHeight="1" x14ac:dyDescent="0.15">
      <c r="A5" s="1046"/>
      <c r="B5" s="1049" t="s">
        <v>33</v>
      </c>
      <c r="C5" s="364"/>
      <c r="D5" s="365"/>
      <c r="E5" s="365"/>
      <c r="F5" s="365"/>
      <c r="G5" s="365"/>
      <c r="H5" s="365"/>
      <c r="I5" s="365"/>
      <c r="J5" s="365"/>
      <c r="K5" s="365"/>
      <c r="L5" s="365"/>
      <c r="M5" s="365"/>
      <c r="N5" s="365"/>
      <c r="O5" s="365"/>
      <c r="P5" s="365"/>
      <c r="Q5" s="365"/>
      <c r="R5" s="366"/>
      <c r="U5" s="4"/>
      <c r="V5" s="4"/>
      <c r="W5" s="4"/>
      <c r="X5" s="4"/>
      <c r="Y5" s="4"/>
    </row>
    <row r="6" spans="1:25" s="3" customFormat="1" ht="28.5" customHeight="1" x14ac:dyDescent="0.15">
      <c r="A6" s="1047"/>
      <c r="B6" s="1050"/>
      <c r="C6" s="367"/>
      <c r="D6" s="367"/>
      <c r="E6" s="367"/>
      <c r="F6" s="367"/>
      <c r="G6" s="367"/>
      <c r="H6" s="367"/>
      <c r="I6" s="367"/>
      <c r="J6" s="367"/>
      <c r="K6" s="367"/>
      <c r="L6" s="1052" t="s">
        <v>182</v>
      </c>
      <c r="M6" s="1053"/>
      <c r="N6" s="1053"/>
      <c r="O6" s="1053"/>
      <c r="P6" s="1053"/>
      <c r="Q6" s="1053"/>
      <c r="R6" s="1054"/>
      <c r="U6" s="10"/>
      <c r="V6" s="10"/>
      <c r="W6" s="4"/>
      <c r="X6" s="4"/>
      <c r="Y6" s="4"/>
    </row>
    <row r="7" spans="1:25" s="3" customFormat="1" ht="28.5" customHeight="1" x14ac:dyDescent="0.15">
      <c r="A7" s="1047"/>
      <c r="B7" s="1051"/>
      <c r="C7" s="368"/>
      <c r="D7" s="369"/>
      <c r="E7" s="369"/>
      <c r="F7" s="369"/>
      <c r="G7" s="369"/>
      <c r="H7" s="369"/>
      <c r="I7" s="369"/>
      <c r="J7" s="369"/>
      <c r="K7" s="369"/>
      <c r="L7" s="369"/>
      <c r="M7" s="369"/>
      <c r="N7" s="369"/>
      <c r="O7" s="369"/>
      <c r="P7" s="369"/>
      <c r="Q7" s="369"/>
      <c r="R7" s="370"/>
      <c r="U7" s="10"/>
      <c r="V7" s="10"/>
      <c r="W7" s="4"/>
      <c r="X7" s="4"/>
      <c r="Y7" s="4"/>
    </row>
    <row r="8" spans="1:25" ht="28.5" customHeight="1" x14ac:dyDescent="0.15">
      <c r="A8" s="1047"/>
      <c r="B8" s="1036" t="s">
        <v>143</v>
      </c>
      <c r="C8" s="371"/>
      <c r="D8" s="372"/>
      <c r="E8" s="372"/>
      <c r="F8" s="372"/>
      <c r="G8" s="372"/>
      <c r="H8" s="371"/>
      <c r="I8" s="371"/>
      <c r="J8" s="373"/>
      <c r="K8" s="373"/>
      <c r="L8" s="373"/>
      <c r="M8" s="373"/>
      <c r="N8" s="373"/>
      <c r="O8" s="373"/>
      <c r="P8" s="373"/>
      <c r="Q8" s="373"/>
      <c r="R8" s="374"/>
    </row>
    <row r="9" spans="1:25" ht="28.5" customHeight="1" x14ac:dyDescent="0.15">
      <c r="A9" s="1047"/>
      <c r="B9" s="1037"/>
      <c r="C9" s="375"/>
      <c r="D9" s="372"/>
      <c r="E9" s="372"/>
      <c r="F9" s="372"/>
      <c r="G9" s="372"/>
      <c r="H9" s="371"/>
      <c r="I9" s="371"/>
      <c r="J9" s="373"/>
      <c r="K9" s="373"/>
      <c r="L9" s="373"/>
      <c r="M9" s="373"/>
      <c r="N9" s="373"/>
      <c r="O9" s="373"/>
      <c r="P9" s="373"/>
      <c r="Q9" s="373"/>
      <c r="R9" s="374"/>
    </row>
    <row r="10" spans="1:25" ht="28.5" customHeight="1" x14ac:dyDescent="0.15">
      <c r="A10" s="1047"/>
      <c r="B10" s="1037"/>
      <c r="C10" s="371"/>
      <c r="D10" s="372"/>
      <c r="E10" s="372"/>
      <c r="F10" s="372"/>
      <c r="G10" s="372"/>
      <c r="H10" s="371"/>
      <c r="I10" s="371"/>
      <c r="J10" s="373"/>
      <c r="K10" s="373"/>
      <c r="L10" s="373"/>
      <c r="M10" s="373"/>
      <c r="N10" s="373"/>
      <c r="O10" s="373"/>
      <c r="P10" s="373"/>
      <c r="Q10" s="373"/>
      <c r="R10" s="374"/>
    </row>
    <row r="11" spans="1:25" ht="28.5" customHeight="1" x14ac:dyDescent="0.15">
      <c r="A11" s="1047"/>
      <c r="B11" s="1038"/>
      <c r="C11" s="371"/>
      <c r="D11" s="372"/>
      <c r="E11" s="372"/>
      <c r="F11" s="372"/>
      <c r="G11" s="372"/>
      <c r="H11" s="371"/>
      <c r="I11" s="371"/>
      <c r="J11" s="373"/>
      <c r="K11" s="373"/>
      <c r="L11" s="373"/>
      <c r="M11" s="373"/>
      <c r="N11" s="373"/>
      <c r="O11" s="373"/>
      <c r="P11" s="373"/>
      <c r="Q11" s="373"/>
      <c r="R11" s="374"/>
    </row>
    <row r="12" spans="1:25" ht="28.5" customHeight="1" x14ac:dyDescent="0.15">
      <c r="A12" s="1047"/>
      <c r="B12" s="1036" t="s">
        <v>144</v>
      </c>
      <c r="C12" s="375"/>
      <c r="D12" s="372"/>
      <c r="E12" s="372"/>
      <c r="F12" s="372"/>
      <c r="G12" s="372"/>
      <c r="H12" s="371"/>
      <c r="I12" s="371"/>
      <c r="J12" s="373"/>
      <c r="K12" s="373"/>
      <c r="L12" s="373"/>
      <c r="M12" s="373"/>
      <c r="N12" s="373"/>
      <c r="O12" s="373"/>
      <c r="P12" s="373"/>
      <c r="Q12" s="373"/>
      <c r="R12" s="374"/>
    </row>
    <row r="13" spans="1:25" ht="28.5" customHeight="1" x14ac:dyDescent="0.15">
      <c r="A13" s="1047"/>
      <c r="B13" s="1037"/>
      <c r="C13" s="375"/>
      <c r="D13" s="372"/>
      <c r="E13" s="372"/>
      <c r="F13" s="372"/>
      <c r="G13" s="372"/>
      <c r="H13" s="371"/>
      <c r="I13" s="371"/>
      <c r="J13" s="373"/>
      <c r="K13" s="373"/>
      <c r="L13" s="373"/>
      <c r="M13" s="373"/>
      <c r="N13" s="373"/>
      <c r="O13" s="373"/>
      <c r="P13" s="373"/>
      <c r="Q13" s="373"/>
      <c r="R13" s="374"/>
    </row>
    <row r="14" spans="1:25" ht="45" customHeight="1" x14ac:dyDescent="0.15">
      <c r="A14" s="1047"/>
      <c r="B14" s="1038"/>
      <c r="C14" s="349"/>
      <c r="D14" s="376"/>
      <c r="E14" s="376"/>
      <c r="F14" s="376"/>
      <c r="G14" s="376"/>
      <c r="H14" s="376"/>
      <c r="I14" s="376"/>
      <c r="J14" s="376"/>
      <c r="K14" s="376"/>
      <c r="L14" s="376"/>
      <c r="M14" s="1063" t="s">
        <v>183</v>
      </c>
      <c r="N14" s="1063"/>
      <c r="O14" s="1063"/>
      <c r="P14" s="1063"/>
      <c r="Q14" s="1063"/>
      <c r="R14" s="1064"/>
    </row>
    <row r="15" spans="1:25" ht="29.25" customHeight="1" x14ac:dyDescent="0.15">
      <c r="A15" s="1047"/>
      <c r="B15" s="1036" t="s">
        <v>145</v>
      </c>
      <c r="C15" s="377"/>
      <c r="D15" s="378"/>
      <c r="E15" s="1061" t="s">
        <v>211</v>
      </c>
      <c r="F15" s="1061"/>
      <c r="G15" s="1061"/>
      <c r="H15" s="1061"/>
      <c r="I15" s="379"/>
      <c r="J15" s="380"/>
      <c r="K15" s="381"/>
      <c r="L15" s="381"/>
      <c r="M15" s="381"/>
      <c r="N15" s="381"/>
      <c r="O15" s="381"/>
      <c r="P15" s="381"/>
      <c r="Q15" s="381"/>
      <c r="R15" s="382"/>
      <c r="T15" s="443" t="b">
        <v>0</v>
      </c>
      <c r="U15" s="443" t="b">
        <v>0</v>
      </c>
      <c r="V15" s="443" t="b">
        <v>0</v>
      </c>
      <c r="W15" s="443"/>
      <c r="X15" s="443"/>
      <c r="Y15" s="443"/>
    </row>
    <row r="16" spans="1:25" ht="29.25" customHeight="1" x14ac:dyDescent="0.15">
      <c r="A16" s="1047"/>
      <c r="B16" s="1037"/>
      <c r="C16" s="383"/>
      <c r="D16" s="384"/>
      <c r="E16" s="1062" t="s">
        <v>211</v>
      </c>
      <c r="F16" s="1062"/>
      <c r="G16" s="1062"/>
      <c r="H16" s="1062"/>
      <c r="I16" s="385"/>
      <c r="J16" s="386"/>
      <c r="K16" s="387"/>
      <c r="L16" s="387"/>
      <c r="M16" s="387"/>
      <c r="N16" s="387"/>
      <c r="O16" s="387"/>
      <c r="P16" s="387"/>
      <c r="Q16" s="387"/>
      <c r="R16" s="388"/>
      <c r="T16" s="443" t="b">
        <v>0</v>
      </c>
      <c r="U16" s="443"/>
      <c r="V16" s="443"/>
      <c r="W16" s="443"/>
      <c r="X16" s="443"/>
      <c r="Y16" s="443"/>
    </row>
    <row r="17" spans="1:25" ht="29.25" customHeight="1" x14ac:dyDescent="0.15">
      <c r="A17" s="1047"/>
      <c r="B17" s="1037"/>
      <c r="C17" s="1039"/>
      <c r="D17" s="1039"/>
      <c r="E17" s="1039"/>
      <c r="F17" s="1039"/>
      <c r="G17" s="1039"/>
      <c r="H17" s="1039"/>
      <c r="I17" s="1039"/>
      <c r="J17" s="1039"/>
      <c r="K17" s="1039"/>
      <c r="L17" s="1039"/>
      <c r="M17" s="1039"/>
      <c r="N17" s="1039"/>
      <c r="O17" s="1039"/>
      <c r="P17" s="1039"/>
      <c r="Q17" s="1039"/>
      <c r="R17" s="1040"/>
      <c r="T17" s="443" t="b">
        <v>0</v>
      </c>
      <c r="U17" s="443" t="b">
        <v>0</v>
      </c>
      <c r="V17" s="443" t="b">
        <v>0</v>
      </c>
      <c r="W17" s="443" t="b">
        <v>0</v>
      </c>
      <c r="X17" s="443" t="b">
        <v>0</v>
      </c>
      <c r="Y17" s="443" t="b">
        <v>0</v>
      </c>
    </row>
    <row r="18" spans="1:25" ht="29.25" customHeight="1" x14ac:dyDescent="0.15">
      <c r="A18" s="1047"/>
      <c r="B18" s="1037"/>
      <c r="C18" s="1059"/>
      <c r="D18" s="1059"/>
      <c r="E18" s="1059"/>
      <c r="F18" s="1059"/>
      <c r="G18" s="1059"/>
      <c r="H18" s="1059"/>
      <c r="I18" s="1059"/>
      <c r="J18" s="1059"/>
      <c r="K18" s="1059"/>
      <c r="L18" s="1059"/>
      <c r="M18" s="1059"/>
      <c r="N18" s="1059"/>
      <c r="O18" s="1059"/>
      <c r="P18" s="1059"/>
      <c r="Q18" s="1059"/>
      <c r="R18" s="1060"/>
      <c r="T18" s="443" t="b">
        <v>0</v>
      </c>
      <c r="U18" s="443" t="b">
        <v>0</v>
      </c>
      <c r="V18" s="443" t="b">
        <v>0</v>
      </c>
      <c r="W18" s="443" t="b">
        <v>0</v>
      </c>
      <c r="X18" s="443" t="b">
        <v>0</v>
      </c>
      <c r="Y18" s="443" t="b">
        <v>0</v>
      </c>
    </row>
    <row r="19" spans="1:25" ht="29.25" customHeight="1" x14ac:dyDescent="0.15">
      <c r="A19" s="1047"/>
      <c r="B19" s="1037"/>
      <c r="C19" s="389"/>
      <c r="D19" s="389"/>
      <c r="E19" s="389"/>
      <c r="F19" s="389"/>
      <c r="G19" s="389"/>
      <c r="H19" s="389"/>
      <c r="I19" s="389"/>
      <c r="J19" s="389"/>
      <c r="K19" s="389"/>
      <c r="L19" s="389"/>
      <c r="M19" s="389"/>
      <c r="N19" s="389"/>
      <c r="O19" s="389"/>
      <c r="P19" s="389"/>
      <c r="Q19" s="389"/>
      <c r="R19" s="390"/>
      <c r="T19" s="443" t="b">
        <v>0</v>
      </c>
      <c r="U19" s="443" t="b">
        <v>0</v>
      </c>
      <c r="V19" s="443" t="b">
        <v>0</v>
      </c>
      <c r="W19" s="443" t="b">
        <v>0</v>
      </c>
      <c r="X19" s="443" t="b">
        <v>0</v>
      </c>
      <c r="Y19" s="443"/>
    </row>
    <row r="20" spans="1:25" ht="28.5" customHeight="1" x14ac:dyDescent="0.15">
      <c r="A20" s="1048"/>
      <c r="B20" s="1038"/>
      <c r="C20" s="391"/>
      <c r="D20" s="392"/>
      <c r="E20" s="392"/>
      <c r="F20" s="1055" t="s">
        <v>394</v>
      </c>
      <c r="G20" s="1058"/>
      <c r="H20" s="1058"/>
      <c r="I20" s="1058"/>
      <c r="J20" s="1056"/>
      <c r="K20" s="392"/>
      <c r="L20" s="392"/>
      <c r="M20" s="1055" t="s">
        <v>395</v>
      </c>
      <c r="N20" s="1056"/>
      <c r="O20" s="1056"/>
      <c r="P20" s="1056"/>
      <c r="Q20" s="1056"/>
      <c r="R20" s="1057"/>
      <c r="T20" s="443" t="b">
        <v>0</v>
      </c>
      <c r="U20" s="443" t="b">
        <v>1</v>
      </c>
      <c r="V20" s="443" t="b">
        <v>0</v>
      </c>
      <c r="W20" s="443"/>
      <c r="X20" s="443"/>
      <c r="Y20" s="443"/>
    </row>
    <row r="21" spans="1:25" ht="19.5" customHeight="1" x14ac:dyDescent="0.15">
      <c r="A21" s="1065" t="s">
        <v>476</v>
      </c>
      <c r="B21" s="1065"/>
      <c r="C21" s="1065"/>
      <c r="D21" s="1065"/>
      <c r="E21" s="1065"/>
      <c r="F21" s="1065"/>
      <c r="G21" s="1065"/>
      <c r="H21" s="1065"/>
      <c r="I21" s="1065"/>
      <c r="J21" s="1065"/>
      <c r="K21" s="1065"/>
      <c r="L21" s="1065"/>
      <c r="M21" s="1065"/>
      <c r="N21" s="1065"/>
      <c r="O21" s="1065"/>
      <c r="P21" s="1065"/>
      <c r="Q21" s="1065"/>
      <c r="R21" s="1065"/>
      <c r="S21" s="9"/>
      <c r="T21" s="108"/>
    </row>
    <row r="22" spans="1:25" ht="19.5" customHeight="1" x14ac:dyDescent="0.15">
      <c r="A22" s="129"/>
      <c r="B22" s="129"/>
      <c r="C22" s="129"/>
      <c r="D22" s="129"/>
      <c r="E22" s="129"/>
      <c r="F22" s="129"/>
      <c r="G22" s="129"/>
      <c r="H22" s="129"/>
      <c r="I22" s="129"/>
      <c r="J22" s="129"/>
      <c r="K22" s="129"/>
      <c r="L22" s="129"/>
      <c r="M22" s="129"/>
      <c r="N22" s="129"/>
      <c r="O22" s="129"/>
      <c r="P22" s="129"/>
      <c r="Q22" s="129"/>
      <c r="R22" s="129"/>
      <c r="S22" s="9"/>
      <c r="T22" s="108"/>
    </row>
    <row r="23" spans="1:25" ht="19.5" customHeight="1" x14ac:dyDescent="0.15">
      <c r="A23" s="129"/>
      <c r="B23" s="129"/>
      <c r="C23" s="129"/>
      <c r="D23" s="129"/>
      <c r="E23" s="129"/>
      <c r="F23" s="129"/>
      <c r="G23" s="129"/>
      <c r="H23" s="129"/>
      <c r="I23" s="129"/>
      <c r="J23" s="129"/>
      <c r="K23" s="129"/>
      <c r="L23" s="129"/>
      <c r="M23" s="129"/>
      <c r="N23" s="129"/>
      <c r="O23" s="129"/>
      <c r="P23" s="129"/>
      <c r="Q23" s="129"/>
      <c r="R23" s="129"/>
      <c r="S23" s="9"/>
      <c r="T23" s="108"/>
    </row>
    <row r="24" spans="1:25" ht="19.5" customHeight="1" x14ac:dyDescent="0.15">
      <c r="A24" s="129"/>
      <c r="B24" s="129"/>
      <c r="C24" s="129"/>
      <c r="D24" s="129"/>
      <c r="E24" s="129"/>
      <c r="F24" s="129"/>
      <c r="G24" s="129"/>
      <c r="H24" s="129"/>
      <c r="I24" s="129"/>
      <c r="J24" s="129"/>
      <c r="K24" s="129"/>
      <c r="L24" s="129"/>
      <c r="M24" s="129"/>
      <c r="N24" s="129"/>
      <c r="O24" s="129"/>
      <c r="P24" s="129"/>
      <c r="Q24" s="129"/>
      <c r="R24" s="129"/>
      <c r="S24" s="9"/>
      <c r="T24" s="108"/>
    </row>
    <row r="25" spans="1:25" ht="19.5" customHeight="1" x14ac:dyDescent="0.15">
      <c r="A25" s="129"/>
      <c r="B25" s="129"/>
      <c r="C25" s="129"/>
      <c r="D25" s="129"/>
      <c r="E25" s="129"/>
      <c r="F25" s="129"/>
      <c r="G25" s="129"/>
      <c r="H25" s="129"/>
      <c r="I25" s="129"/>
      <c r="J25" s="129"/>
      <c r="K25" s="129"/>
      <c r="L25" s="129"/>
      <c r="M25" s="129"/>
      <c r="N25" s="129"/>
      <c r="O25" s="129"/>
      <c r="P25" s="129"/>
      <c r="Q25" s="129"/>
      <c r="R25" s="129"/>
      <c r="S25" s="9"/>
      <c r="T25" s="108"/>
    </row>
    <row r="26" spans="1:25" ht="19.5" customHeight="1" x14ac:dyDescent="0.15">
      <c r="A26" s="129"/>
      <c r="B26" s="129"/>
      <c r="C26" s="129"/>
      <c r="D26" s="129"/>
      <c r="E26" s="129"/>
      <c r="F26" s="129"/>
      <c r="G26" s="129"/>
      <c r="H26" s="129"/>
      <c r="I26" s="129"/>
      <c r="J26" s="129"/>
      <c r="K26" s="129"/>
      <c r="L26" s="129"/>
      <c r="M26" s="129"/>
      <c r="N26" s="129"/>
      <c r="O26" s="129"/>
      <c r="P26" s="129"/>
      <c r="Q26" s="129"/>
      <c r="R26" s="129"/>
      <c r="S26" s="9"/>
      <c r="T26" s="108"/>
    </row>
    <row r="27" spans="1:25" s="2" customFormat="1" ht="15" customHeight="1" x14ac:dyDescent="0.15">
      <c r="A27" s="1045">
        <v>5</v>
      </c>
      <c r="B27" s="1045"/>
      <c r="C27" s="1045"/>
      <c r="D27" s="1045"/>
      <c r="E27" s="1045"/>
      <c r="F27" s="1045"/>
      <c r="G27" s="1045"/>
      <c r="H27" s="1045"/>
      <c r="I27" s="1045"/>
      <c r="J27" s="1045"/>
      <c r="K27" s="1045"/>
      <c r="L27" s="1045"/>
      <c r="M27" s="1045"/>
      <c r="N27" s="1045"/>
      <c r="O27" s="1045"/>
      <c r="P27" s="1045"/>
      <c r="Q27" s="1045"/>
      <c r="R27" s="1045"/>
    </row>
  </sheetData>
  <mergeCells count="22">
    <mergeCell ref="A27:R27"/>
    <mergeCell ref="A5:A20"/>
    <mergeCell ref="B5:B7"/>
    <mergeCell ref="L6:R6"/>
    <mergeCell ref="B8:B11"/>
    <mergeCell ref="M20:R20"/>
    <mergeCell ref="F20:J20"/>
    <mergeCell ref="C18:R18"/>
    <mergeCell ref="E15:H15"/>
    <mergeCell ref="E16:H16"/>
    <mergeCell ref="M14:R14"/>
    <mergeCell ref="B15:B20"/>
    <mergeCell ref="A21:R21"/>
    <mergeCell ref="C3:G3"/>
    <mergeCell ref="M3:P3"/>
    <mergeCell ref="B12:B14"/>
    <mergeCell ref="C17:R17"/>
    <mergeCell ref="A1:R1"/>
    <mergeCell ref="A2:B2"/>
    <mergeCell ref="C2:L2"/>
    <mergeCell ref="M2:R2"/>
    <mergeCell ref="A3:B3"/>
  </mergeCells>
  <phoneticPr fontId="15"/>
  <pageMargins left="0.47244094488188981" right="0" top="0.39370078740157483" bottom="0.39370078740157483" header="0.15748031496062992" footer="0"/>
  <pageSetup paperSize="9" scale="8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2</xdr:col>
                    <xdr:colOff>9525</xdr:colOff>
                    <xdr:row>4</xdr:row>
                    <xdr:rowOff>76200</xdr:rowOff>
                  </from>
                  <to>
                    <xdr:col>3</xdr:col>
                    <xdr:colOff>76200</xdr:colOff>
                    <xdr:row>4</xdr:row>
                    <xdr:rowOff>295275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3</xdr:col>
                    <xdr:colOff>133350</xdr:colOff>
                    <xdr:row>4</xdr:row>
                    <xdr:rowOff>76200</xdr:rowOff>
                  </from>
                  <to>
                    <xdr:col>4</xdr:col>
                    <xdr:colOff>419100</xdr:colOff>
                    <xdr:row>4</xdr:row>
                    <xdr:rowOff>295275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5</xdr:col>
                    <xdr:colOff>0</xdr:colOff>
                    <xdr:row>4</xdr:row>
                    <xdr:rowOff>76200</xdr:rowOff>
                  </from>
                  <to>
                    <xdr:col>6</xdr:col>
                    <xdr:colOff>314325</xdr:colOff>
                    <xdr:row>4</xdr:row>
                    <xdr:rowOff>295275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6</xdr:col>
                    <xdr:colOff>323850</xdr:colOff>
                    <xdr:row>4</xdr:row>
                    <xdr:rowOff>76200</xdr:rowOff>
                  </from>
                  <to>
                    <xdr:col>8</xdr:col>
                    <xdr:colOff>47625</xdr:colOff>
                    <xdr:row>4</xdr:row>
                    <xdr:rowOff>295275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8</xdr:col>
                    <xdr:colOff>66675</xdr:colOff>
                    <xdr:row>4</xdr:row>
                    <xdr:rowOff>76200</xdr:rowOff>
                  </from>
                  <to>
                    <xdr:col>9</xdr:col>
                    <xdr:colOff>276225</xdr:colOff>
                    <xdr:row>4</xdr:row>
                    <xdr:rowOff>295275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9</xdr:col>
                    <xdr:colOff>314325</xdr:colOff>
                    <xdr:row>4</xdr:row>
                    <xdr:rowOff>76200</xdr:rowOff>
                  </from>
                  <to>
                    <xdr:col>11</xdr:col>
                    <xdr:colOff>180975</xdr:colOff>
                    <xdr:row>4</xdr:row>
                    <xdr:rowOff>295275</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11</xdr:col>
                    <xdr:colOff>180975</xdr:colOff>
                    <xdr:row>4</xdr:row>
                    <xdr:rowOff>76200</xdr:rowOff>
                  </from>
                  <to>
                    <xdr:col>13</xdr:col>
                    <xdr:colOff>9525</xdr:colOff>
                    <xdr:row>4</xdr:row>
                    <xdr:rowOff>295275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13</xdr:col>
                    <xdr:colOff>38100</xdr:colOff>
                    <xdr:row>4</xdr:row>
                    <xdr:rowOff>76200</xdr:rowOff>
                  </from>
                  <to>
                    <xdr:col>15</xdr:col>
                    <xdr:colOff>66675</xdr:colOff>
                    <xdr:row>4</xdr:row>
                    <xdr:rowOff>295275</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15</xdr:col>
                    <xdr:colOff>152400</xdr:colOff>
                    <xdr:row>4</xdr:row>
                    <xdr:rowOff>66675</xdr:rowOff>
                  </from>
                  <to>
                    <xdr:col>17</xdr:col>
                    <xdr:colOff>133350</xdr:colOff>
                    <xdr:row>4</xdr:row>
                    <xdr:rowOff>276225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2</xdr:col>
                    <xdr:colOff>9525</xdr:colOff>
                    <xdr:row>5</xdr:row>
                    <xdr:rowOff>66675</xdr:rowOff>
                  </from>
                  <to>
                    <xdr:col>4</xdr:col>
                    <xdr:colOff>66675</xdr:colOff>
                    <xdr:row>5</xdr:row>
                    <xdr:rowOff>276225</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4</xdr:col>
                    <xdr:colOff>133350</xdr:colOff>
                    <xdr:row>5</xdr:row>
                    <xdr:rowOff>66675</xdr:rowOff>
                  </from>
                  <to>
                    <xdr:col>6</xdr:col>
                    <xdr:colOff>190500</xdr:colOff>
                    <xdr:row>5</xdr:row>
                    <xdr:rowOff>276225</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6</xdr:col>
                    <xdr:colOff>323850</xdr:colOff>
                    <xdr:row>5</xdr:row>
                    <xdr:rowOff>66675</xdr:rowOff>
                  </from>
                  <to>
                    <xdr:col>8</xdr:col>
                    <xdr:colOff>390525</xdr:colOff>
                    <xdr:row>5</xdr:row>
                    <xdr:rowOff>276225</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9</xdr:col>
                    <xdr:colOff>247650</xdr:colOff>
                    <xdr:row>5</xdr:row>
                    <xdr:rowOff>66675</xdr:rowOff>
                  </from>
                  <to>
                    <xdr:col>11</xdr:col>
                    <xdr:colOff>28575</xdr:colOff>
                    <xdr:row>5</xdr:row>
                    <xdr:rowOff>276225</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2</xdr:col>
                    <xdr:colOff>9525</xdr:colOff>
                    <xdr:row>6</xdr:row>
                    <xdr:rowOff>66675</xdr:rowOff>
                  </from>
                  <to>
                    <xdr:col>5</xdr:col>
                    <xdr:colOff>9525</xdr:colOff>
                    <xdr:row>6</xdr:row>
                    <xdr:rowOff>276225</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4</xdr:col>
                    <xdr:colOff>285750</xdr:colOff>
                    <xdr:row>6</xdr:row>
                    <xdr:rowOff>66675</xdr:rowOff>
                  </from>
                  <to>
                    <xdr:col>6</xdr:col>
                    <xdr:colOff>342900</xdr:colOff>
                    <xdr:row>6</xdr:row>
                    <xdr:rowOff>276225</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6</xdr:col>
                    <xdr:colOff>323850</xdr:colOff>
                    <xdr:row>6</xdr:row>
                    <xdr:rowOff>66675</xdr:rowOff>
                  </from>
                  <to>
                    <xdr:col>8</xdr:col>
                    <xdr:colOff>47625</xdr:colOff>
                    <xdr:row>6</xdr:row>
                    <xdr:rowOff>276225</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8</xdr:col>
                    <xdr:colOff>76200</xdr:colOff>
                    <xdr:row>6</xdr:row>
                    <xdr:rowOff>66675</xdr:rowOff>
                  </from>
                  <to>
                    <xdr:col>9</xdr:col>
                    <xdr:colOff>219075</xdr:colOff>
                    <xdr:row>6</xdr:row>
                    <xdr:rowOff>276225</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9</xdr:col>
                    <xdr:colOff>247650</xdr:colOff>
                    <xdr:row>6</xdr:row>
                    <xdr:rowOff>66675</xdr:rowOff>
                  </from>
                  <to>
                    <xdr:col>10</xdr:col>
                    <xdr:colOff>400050</xdr:colOff>
                    <xdr:row>6</xdr:row>
                    <xdr:rowOff>276225</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10</xdr:col>
                    <xdr:colOff>361950</xdr:colOff>
                    <xdr:row>6</xdr:row>
                    <xdr:rowOff>66675</xdr:rowOff>
                  </from>
                  <to>
                    <xdr:col>12</xdr:col>
                    <xdr:colOff>85725</xdr:colOff>
                    <xdr:row>6</xdr:row>
                    <xdr:rowOff>276225</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12</xdr:col>
                    <xdr:colOff>66675</xdr:colOff>
                    <xdr:row>6</xdr:row>
                    <xdr:rowOff>66675</xdr:rowOff>
                  </from>
                  <to>
                    <xdr:col>13</xdr:col>
                    <xdr:colOff>200025</xdr:colOff>
                    <xdr:row>6</xdr:row>
                    <xdr:rowOff>276225</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13</xdr:col>
                    <xdr:colOff>228600</xdr:colOff>
                    <xdr:row>6</xdr:row>
                    <xdr:rowOff>66675</xdr:rowOff>
                  </from>
                  <to>
                    <xdr:col>15</xdr:col>
                    <xdr:colOff>285750</xdr:colOff>
                    <xdr:row>6</xdr:row>
                    <xdr:rowOff>276225</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2</xdr:col>
                    <xdr:colOff>9525</xdr:colOff>
                    <xdr:row>7</xdr:row>
                    <xdr:rowOff>76200</xdr:rowOff>
                  </from>
                  <to>
                    <xdr:col>3</xdr:col>
                    <xdr:colOff>9525</xdr:colOff>
                    <xdr:row>7</xdr:row>
                    <xdr:rowOff>295275</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3</xdr:col>
                    <xdr:colOff>142875</xdr:colOff>
                    <xdr:row>7</xdr:row>
                    <xdr:rowOff>76200</xdr:rowOff>
                  </from>
                  <to>
                    <xdr:col>4</xdr:col>
                    <xdr:colOff>133350</xdr:colOff>
                    <xdr:row>7</xdr:row>
                    <xdr:rowOff>295275</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from>
                    <xdr:col>4</xdr:col>
                    <xdr:colOff>285750</xdr:colOff>
                    <xdr:row>7</xdr:row>
                    <xdr:rowOff>76200</xdr:rowOff>
                  </from>
                  <to>
                    <xdr:col>6</xdr:col>
                    <xdr:colOff>104775</xdr:colOff>
                    <xdr:row>7</xdr:row>
                    <xdr:rowOff>295275</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from>
                    <xdr:col>6</xdr:col>
                    <xdr:colOff>76200</xdr:colOff>
                    <xdr:row>7</xdr:row>
                    <xdr:rowOff>76200</xdr:rowOff>
                  </from>
                  <to>
                    <xdr:col>7</xdr:col>
                    <xdr:colOff>314325</xdr:colOff>
                    <xdr:row>7</xdr:row>
                    <xdr:rowOff>295275</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from>
                    <xdr:col>2</xdr:col>
                    <xdr:colOff>9525</xdr:colOff>
                    <xdr:row>8</xdr:row>
                    <xdr:rowOff>66675</xdr:rowOff>
                  </from>
                  <to>
                    <xdr:col>4</xdr:col>
                    <xdr:colOff>190500</xdr:colOff>
                    <xdr:row>8</xdr:row>
                    <xdr:rowOff>276225</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from>
                    <xdr:col>4</xdr:col>
                    <xdr:colOff>285750</xdr:colOff>
                    <xdr:row>8</xdr:row>
                    <xdr:rowOff>66675</xdr:rowOff>
                  </from>
                  <to>
                    <xdr:col>6</xdr:col>
                    <xdr:colOff>0</xdr:colOff>
                    <xdr:row>8</xdr:row>
                    <xdr:rowOff>276225</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from>
                    <xdr:col>6</xdr:col>
                    <xdr:colOff>76200</xdr:colOff>
                    <xdr:row>8</xdr:row>
                    <xdr:rowOff>76200</xdr:rowOff>
                  </from>
                  <to>
                    <xdr:col>7</xdr:col>
                    <xdr:colOff>390525</xdr:colOff>
                    <xdr:row>8</xdr:row>
                    <xdr:rowOff>295275</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from>
                    <xdr:col>8</xdr:col>
                    <xdr:colOff>76200</xdr:colOff>
                    <xdr:row>8</xdr:row>
                    <xdr:rowOff>66675</xdr:rowOff>
                  </from>
                  <to>
                    <xdr:col>9</xdr:col>
                    <xdr:colOff>304800</xdr:colOff>
                    <xdr:row>8</xdr:row>
                    <xdr:rowOff>276225</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from>
                    <xdr:col>10</xdr:col>
                    <xdr:colOff>0</xdr:colOff>
                    <xdr:row>8</xdr:row>
                    <xdr:rowOff>66675</xdr:rowOff>
                  </from>
                  <to>
                    <xdr:col>11</xdr:col>
                    <xdr:colOff>142875</xdr:colOff>
                    <xdr:row>8</xdr:row>
                    <xdr:rowOff>276225</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from>
                    <xdr:col>11</xdr:col>
                    <xdr:colOff>209550</xdr:colOff>
                    <xdr:row>8</xdr:row>
                    <xdr:rowOff>66675</xdr:rowOff>
                  </from>
                  <to>
                    <xdr:col>13</xdr:col>
                    <xdr:colOff>9525</xdr:colOff>
                    <xdr:row>8</xdr:row>
                    <xdr:rowOff>276225</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from>
                    <xdr:col>13</xdr:col>
                    <xdr:colOff>76200</xdr:colOff>
                    <xdr:row>8</xdr:row>
                    <xdr:rowOff>66675</xdr:rowOff>
                  </from>
                  <to>
                    <xdr:col>14</xdr:col>
                    <xdr:colOff>304800</xdr:colOff>
                    <xdr:row>8</xdr:row>
                    <xdr:rowOff>276225</xdr:rowOff>
                  </to>
                </anchor>
              </controlPr>
            </control>
          </mc:Choice>
        </mc:AlternateContent>
        <mc:AlternateContent xmlns:mc="http://schemas.openxmlformats.org/markup-compatibility/2006">
          <mc:Choice Requires="x14">
            <control shapeId="30753" r:id="rId36" name="Check Box 33">
              <controlPr defaultSize="0" autoFill="0" autoLine="0" autoPict="0">
                <anchor moveWithCells="1">
                  <from>
                    <xdr:col>2</xdr:col>
                    <xdr:colOff>9525</xdr:colOff>
                    <xdr:row>9</xdr:row>
                    <xdr:rowOff>66675</xdr:rowOff>
                  </from>
                  <to>
                    <xdr:col>4</xdr:col>
                    <xdr:colOff>190500</xdr:colOff>
                    <xdr:row>9</xdr:row>
                    <xdr:rowOff>276225</xdr:rowOff>
                  </to>
                </anchor>
              </controlPr>
            </control>
          </mc:Choice>
        </mc:AlternateContent>
        <mc:AlternateContent xmlns:mc="http://schemas.openxmlformats.org/markup-compatibility/2006">
          <mc:Choice Requires="x14">
            <control shapeId="30754" r:id="rId37" name="Check Box 34">
              <controlPr defaultSize="0" autoFill="0" autoLine="0" autoPict="0">
                <anchor moveWithCells="1">
                  <from>
                    <xdr:col>4</xdr:col>
                    <xdr:colOff>142875</xdr:colOff>
                    <xdr:row>9</xdr:row>
                    <xdr:rowOff>66675</xdr:rowOff>
                  </from>
                  <to>
                    <xdr:col>5</xdr:col>
                    <xdr:colOff>133350</xdr:colOff>
                    <xdr:row>9</xdr:row>
                    <xdr:rowOff>276225</xdr:rowOff>
                  </to>
                </anchor>
              </controlPr>
            </control>
          </mc:Choice>
        </mc:AlternateContent>
        <mc:AlternateContent xmlns:mc="http://schemas.openxmlformats.org/markup-compatibility/2006">
          <mc:Choice Requires="x14">
            <control shapeId="30755" r:id="rId38" name="Check Box 35">
              <controlPr defaultSize="0" autoFill="0" autoLine="0" autoPict="0">
                <anchor moveWithCells="1">
                  <from>
                    <xdr:col>5</xdr:col>
                    <xdr:colOff>133350</xdr:colOff>
                    <xdr:row>9</xdr:row>
                    <xdr:rowOff>66675</xdr:rowOff>
                  </from>
                  <to>
                    <xdr:col>6</xdr:col>
                    <xdr:colOff>123825</xdr:colOff>
                    <xdr:row>9</xdr:row>
                    <xdr:rowOff>276225</xdr:rowOff>
                  </to>
                </anchor>
              </controlPr>
            </control>
          </mc:Choice>
        </mc:AlternateContent>
        <mc:AlternateContent xmlns:mc="http://schemas.openxmlformats.org/markup-compatibility/2006">
          <mc:Choice Requires="x14">
            <control shapeId="30756" r:id="rId39" name="Check Box 36">
              <controlPr defaultSize="0" autoFill="0" autoLine="0" autoPict="0">
                <anchor moveWithCells="1">
                  <from>
                    <xdr:col>6</xdr:col>
                    <xdr:colOff>152400</xdr:colOff>
                    <xdr:row>9</xdr:row>
                    <xdr:rowOff>66675</xdr:rowOff>
                  </from>
                  <to>
                    <xdr:col>7</xdr:col>
                    <xdr:colOff>295275</xdr:colOff>
                    <xdr:row>9</xdr:row>
                    <xdr:rowOff>276225</xdr:rowOff>
                  </to>
                </anchor>
              </controlPr>
            </control>
          </mc:Choice>
        </mc:AlternateContent>
        <mc:AlternateContent xmlns:mc="http://schemas.openxmlformats.org/markup-compatibility/2006">
          <mc:Choice Requires="x14">
            <control shapeId="30757" r:id="rId40" name="Check Box 37">
              <controlPr defaultSize="0" autoFill="0" autoLine="0" autoPict="0">
                <anchor moveWithCells="1">
                  <from>
                    <xdr:col>7</xdr:col>
                    <xdr:colOff>247650</xdr:colOff>
                    <xdr:row>9</xdr:row>
                    <xdr:rowOff>66675</xdr:rowOff>
                  </from>
                  <to>
                    <xdr:col>8</xdr:col>
                    <xdr:colOff>247650</xdr:colOff>
                    <xdr:row>9</xdr:row>
                    <xdr:rowOff>276225</xdr:rowOff>
                  </to>
                </anchor>
              </controlPr>
            </control>
          </mc:Choice>
        </mc:AlternateContent>
        <mc:AlternateContent xmlns:mc="http://schemas.openxmlformats.org/markup-compatibility/2006">
          <mc:Choice Requires="x14">
            <control shapeId="30758" r:id="rId41" name="Check Box 38">
              <controlPr defaultSize="0" autoFill="0" autoLine="0" autoPict="0">
                <anchor moveWithCells="1">
                  <from>
                    <xdr:col>8</xdr:col>
                    <xdr:colOff>266700</xdr:colOff>
                    <xdr:row>9</xdr:row>
                    <xdr:rowOff>66675</xdr:rowOff>
                  </from>
                  <to>
                    <xdr:col>9</xdr:col>
                    <xdr:colOff>419100</xdr:colOff>
                    <xdr:row>9</xdr:row>
                    <xdr:rowOff>276225</xdr:rowOff>
                  </to>
                </anchor>
              </controlPr>
            </control>
          </mc:Choice>
        </mc:AlternateContent>
        <mc:AlternateContent xmlns:mc="http://schemas.openxmlformats.org/markup-compatibility/2006">
          <mc:Choice Requires="x14">
            <control shapeId="30759" r:id="rId42" name="Check Box 39">
              <controlPr defaultSize="0" autoFill="0" autoLine="0" autoPict="0">
                <anchor moveWithCells="1">
                  <from>
                    <xdr:col>2</xdr:col>
                    <xdr:colOff>9525</xdr:colOff>
                    <xdr:row>10</xdr:row>
                    <xdr:rowOff>66675</xdr:rowOff>
                  </from>
                  <to>
                    <xdr:col>4</xdr:col>
                    <xdr:colOff>190500</xdr:colOff>
                    <xdr:row>10</xdr:row>
                    <xdr:rowOff>276225</xdr:rowOff>
                  </to>
                </anchor>
              </controlPr>
            </control>
          </mc:Choice>
        </mc:AlternateContent>
        <mc:AlternateContent xmlns:mc="http://schemas.openxmlformats.org/markup-compatibility/2006">
          <mc:Choice Requires="x14">
            <control shapeId="30760" r:id="rId43" name="Check Box 40">
              <controlPr defaultSize="0" autoFill="0" autoLine="0" autoPict="0">
                <anchor moveWithCells="1">
                  <from>
                    <xdr:col>4</xdr:col>
                    <xdr:colOff>142875</xdr:colOff>
                    <xdr:row>10</xdr:row>
                    <xdr:rowOff>66675</xdr:rowOff>
                  </from>
                  <to>
                    <xdr:col>5</xdr:col>
                    <xdr:colOff>133350</xdr:colOff>
                    <xdr:row>10</xdr:row>
                    <xdr:rowOff>276225</xdr:rowOff>
                  </to>
                </anchor>
              </controlPr>
            </control>
          </mc:Choice>
        </mc:AlternateContent>
        <mc:AlternateContent xmlns:mc="http://schemas.openxmlformats.org/markup-compatibility/2006">
          <mc:Choice Requires="x14">
            <control shapeId="30761" r:id="rId44" name="Check Box 41">
              <controlPr defaultSize="0" autoFill="0" autoLine="0" autoPict="0">
                <anchor moveWithCells="1">
                  <from>
                    <xdr:col>5</xdr:col>
                    <xdr:colOff>133350</xdr:colOff>
                    <xdr:row>10</xdr:row>
                    <xdr:rowOff>66675</xdr:rowOff>
                  </from>
                  <to>
                    <xdr:col>6</xdr:col>
                    <xdr:colOff>123825</xdr:colOff>
                    <xdr:row>10</xdr:row>
                    <xdr:rowOff>276225</xdr:rowOff>
                  </to>
                </anchor>
              </controlPr>
            </control>
          </mc:Choice>
        </mc:AlternateContent>
        <mc:AlternateContent xmlns:mc="http://schemas.openxmlformats.org/markup-compatibility/2006">
          <mc:Choice Requires="x14">
            <control shapeId="30762" r:id="rId45" name="Check Box 42">
              <controlPr defaultSize="0" autoFill="0" autoLine="0" autoPict="0">
                <anchor moveWithCells="1">
                  <from>
                    <xdr:col>6</xdr:col>
                    <xdr:colOff>152400</xdr:colOff>
                    <xdr:row>10</xdr:row>
                    <xdr:rowOff>66675</xdr:rowOff>
                  </from>
                  <to>
                    <xdr:col>7</xdr:col>
                    <xdr:colOff>295275</xdr:colOff>
                    <xdr:row>10</xdr:row>
                    <xdr:rowOff>276225</xdr:rowOff>
                  </to>
                </anchor>
              </controlPr>
            </control>
          </mc:Choice>
        </mc:AlternateContent>
        <mc:AlternateContent xmlns:mc="http://schemas.openxmlformats.org/markup-compatibility/2006">
          <mc:Choice Requires="x14">
            <control shapeId="30763" r:id="rId46" name="Check Box 43">
              <controlPr defaultSize="0" autoFill="0" autoLine="0" autoPict="0">
                <anchor moveWithCells="1">
                  <from>
                    <xdr:col>7</xdr:col>
                    <xdr:colOff>247650</xdr:colOff>
                    <xdr:row>10</xdr:row>
                    <xdr:rowOff>66675</xdr:rowOff>
                  </from>
                  <to>
                    <xdr:col>8</xdr:col>
                    <xdr:colOff>247650</xdr:colOff>
                    <xdr:row>10</xdr:row>
                    <xdr:rowOff>276225</xdr:rowOff>
                  </to>
                </anchor>
              </controlPr>
            </control>
          </mc:Choice>
        </mc:AlternateContent>
        <mc:AlternateContent xmlns:mc="http://schemas.openxmlformats.org/markup-compatibility/2006">
          <mc:Choice Requires="x14">
            <control shapeId="30764" r:id="rId47" name="Check Box 44">
              <controlPr defaultSize="0" autoFill="0" autoLine="0" autoPict="0">
                <anchor moveWithCells="1">
                  <from>
                    <xdr:col>8</xdr:col>
                    <xdr:colOff>276225</xdr:colOff>
                    <xdr:row>10</xdr:row>
                    <xdr:rowOff>66675</xdr:rowOff>
                  </from>
                  <to>
                    <xdr:col>10</xdr:col>
                    <xdr:colOff>0</xdr:colOff>
                    <xdr:row>10</xdr:row>
                    <xdr:rowOff>276225</xdr:rowOff>
                  </to>
                </anchor>
              </controlPr>
            </control>
          </mc:Choice>
        </mc:AlternateContent>
        <mc:AlternateContent xmlns:mc="http://schemas.openxmlformats.org/markup-compatibility/2006">
          <mc:Choice Requires="x14">
            <control shapeId="30765" r:id="rId48" name="Check Box 45">
              <controlPr defaultSize="0" autoFill="0" autoLine="0" autoPict="0">
                <anchor moveWithCells="1">
                  <from>
                    <xdr:col>2</xdr:col>
                    <xdr:colOff>9525</xdr:colOff>
                    <xdr:row>11</xdr:row>
                    <xdr:rowOff>76200</xdr:rowOff>
                  </from>
                  <to>
                    <xdr:col>5</xdr:col>
                    <xdr:colOff>66675</xdr:colOff>
                    <xdr:row>11</xdr:row>
                    <xdr:rowOff>295275</xdr:rowOff>
                  </to>
                </anchor>
              </controlPr>
            </control>
          </mc:Choice>
        </mc:AlternateContent>
        <mc:AlternateContent xmlns:mc="http://schemas.openxmlformats.org/markup-compatibility/2006">
          <mc:Choice Requires="x14">
            <control shapeId="30766" r:id="rId49" name="Check Box 46">
              <controlPr defaultSize="0" autoFill="0" autoLine="0" autoPict="0">
                <anchor moveWithCells="1">
                  <from>
                    <xdr:col>5</xdr:col>
                    <xdr:colOff>142875</xdr:colOff>
                    <xdr:row>11</xdr:row>
                    <xdr:rowOff>66675</xdr:rowOff>
                  </from>
                  <to>
                    <xdr:col>8</xdr:col>
                    <xdr:colOff>295275</xdr:colOff>
                    <xdr:row>11</xdr:row>
                    <xdr:rowOff>276225</xdr:rowOff>
                  </to>
                </anchor>
              </controlPr>
            </control>
          </mc:Choice>
        </mc:AlternateContent>
        <mc:AlternateContent xmlns:mc="http://schemas.openxmlformats.org/markup-compatibility/2006">
          <mc:Choice Requires="x14">
            <control shapeId="30767" r:id="rId50" name="Check Box 47">
              <controlPr defaultSize="0" autoFill="0" autoLine="0" autoPict="0">
                <anchor moveWithCells="1">
                  <from>
                    <xdr:col>8</xdr:col>
                    <xdr:colOff>180975</xdr:colOff>
                    <xdr:row>11</xdr:row>
                    <xdr:rowOff>66675</xdr:rowOff>
                  </from>
                  <to>
                    <xdr:col>9</xdr:col>
                    <xdr:colOff>219075</xdr:colOff>
                    <xdr:row>11</xdr:row>
                    <xdr:rowOff>276225</xdr:rowOff>
                  </to>
                </anchor>
              </controlPr>
            </control>
          </mc:Choice>
        </mc:AlternateContent>
        <mc:AlternateContent xmlns:mc="http://schemas.openxmlformats.org/markup-compatibility/2006">
          <mc:Choice Requires="x14">
            <control shapeId="30768" r:id="rId51" name="Check Box 48">
              <controlPr defaultSize="0" autoFill="0" autoLine="0" autoPict="0">
                <anchor moveWithCells="1">
                  <from>
                    <xdr:col>9</xdr:col>
                    <xdr:colOff>190500</xdr:colOff>
                    <xdr:row>11</xdr:row>
                    <xdr:rowOff>66675</xdr:rowOff>
                  </from>
                  <to>
                    <xdr:col>10</xdr:col>
                    <xdr:colOff>323850</xdr:colOff>
                    <xdr:row>11</xdr:row>
                    <xdr:rowOff>276225</xdr:rowOff>
                  </to>
                </anchor>
              </controlPr>
            </control>
          </mc:Choice>
        </mc:AlternateContent>
        <mc:AlternateContent xmlns:mc="http://schemas.openxmlformats.org/markup-compatibility/2006">
          <mc:Choice Requires="x14">
            <control shapeId="30769" r:id="rId52" name="Check Box 49">
              <controlPr defaultSize="0" autoFill="0" autoLine="0" autoPict="0">
                <anchor moveWithCells="1">
                  <from>
                    <xdr:col>10</xdr:col>
                    <xdr:colOff>352425</xdr:colOff>
                    <xdr:row>11</xdr:row>
                    <xdr:rowOff>66675</xdr:rowOff>
                  </from>
                  <to>
                    <xdr:col>12</xdr:col>
                    <xdr:colOff>66675</xdr:colOff>
                    <xdr:row>11</xdr:row>
                    <xdr:rowOff>276225</xdr:rowOff>
                  </to>
                </anchor>
              </controlPr>
            </control>
          </mc:Choice>
        </mc:AlternateContent>
        <mc:AlternateContent xmlns:mc="http://schemas.openxmlformats.org/markup-compatibility/2006">
          <mc:Choice Requires="x14">
            <control shapeId="30770" r:id="rId53" name="Check Box 50">
              <controlPr defaultSize="0" autoFill="0" autoLine="0" autoPict="0">
                <anchor moveWithCells="1">
                  <from>
                    <xdr:col>11</xdr:col>
                    <xdr:colOff>400050</xdr:colOff>
                    <xdr:row>11</xdr:row>
                    <xdr:rowOff>66675</xdr:rowOff>
                  </from>
                  <to>
                    <xdr:col>13</xdr:col>
                    <xdr:colOff>114300</xdr:colOff>
                    <xdr:row>11</xdr:row>
                    <xdr:rowOff>276225</xdr:rowOff>
                  </to>
                </anchor>
              </controlPr>
            </control>
          </mc:Choice>
        </mc:AlternateContent>
        <mc:AlternateContent xmlns:mc="http://schemas.openxmlformats.org/markup-compatibility/2006">
          <mc:Choice Requires="x14">
            <control shapeId="30771" r:id="rId54" name="Check Box 51">
              <controlPr defaultSize="0" autoFill="0" autoLine="0" autoPict="0">
                <anchor moveWithCells="1">
                  <from>
                    <xdr:col>2</xdr:col>
                    <xdr:colOff>9525</xdr:colOff>
                    <xdr:row>12</xdr:row>
                    <xdr:rowOff>76200</xdr:rowOff>
                  </from>
                  <to>
                    <xdr:col>4</xdr:col>
                    <xdr:colOff>104775</xdr:colOff>
                    <xdr:row>12</xdr:row>
                    <xdr:rowOff>295275</xdr:rowOff>
                  </to>
                </anchor>
              </controlPr>
            </control>
          </mc:Choice>
        </mc:AlternateContent>
        <mc:AlternateContent xmlns:mc="http://schemas.openxmlformats.org/markup-compatibility/2006">
          <mc:Choice Requires="x14">
            <control shapeId="30772" r:id="rId55" name="Check Box 52">
              <controlPr defaultSize="0" autoFill="0" autoLine="0" autoPict="0">
                <anchor moveWithCells="1">
                  <from>
                    <xdr:col>4</xdr:col>
                    <xdr:colOff>180975</xdr:colOff>
                    <xdr:row>12</xdr:row>
                    <xdr:rowOff>66675</xdr:rowOff>
                  </from>
                  <to>
                    <xdr:col>7</xdr:col>
                    <xdr:colOff>66675</xdr:colOff>
                    <xdr:row>12</xdr:row>
                    <xdr:rowOff>276225</xdr:rowOff>
                  </to>
                </anchor>
              </controlPr>
            </control>
          </mc:Choice>
        </mc:AlternateContent>
        <mc:AlternateContent xmlns:mc="http://schemas.openxmlformats.org/markup-compatibility/2006">
          <mc:Choice Requires="x14">
            <control shapeId="30773" r:id="rId56" name="Check Box 53">
              <controlPr defaultSize="0" autoFill="0" autoLine="0" autoPict="0">
                <anchor moveWithCells="1">
                  <from>
                    <xdr:col>7</xdr:col>
                    <xdr:colOff>323850</xdr:colOff>
                    <xdr:row>12</xdr:row>
                    <xdr:rowOff>66675</xdr:rowOff>
                  </from>
                  <to>
                    <xdr:col>10</xdr:col>
                    <xdr:colOff>228600</xdr:colOff>
                    <xdr:row>12</xdr:row>
                    <xdr:rowOff>276225</xdr:rowOff>
                  </to>
                </anchor>
              </controlPr>
            </control>
          </mc:Choice>
        </mc:AlternateContent>
        <mc:AlternateContent xmlns:mc="http://schemas.openxmlformats.org/markup-compatibility/2006">
          <mc:Choice Requires="x14">
            <control shapeId="30774" r:id="rId57" name="Check Box 54">
              <controlPr defaultSize="0" autoFill="0" autoLine="0" autoPict="0">
                <anchor moveWithCells="1">
                  <from>
                    <xdr:col>10</xdr:col>
                    <xdr:colOff>304800</xdr:colOff>
                    <xdr:row>12</xdr:row>
                    <xdr:rowOff>66675</xdr:rowOff>
                  </from>
                  <to>
                    <xdr:col>13</xdr:col>
                    <xdr:colOff>200025</xdr:colOff>
                    <xdr:row>12</xdr:row>
                    <xdr:rowOff>276225</xdr:rowOff>
                  </to>
                </anchor>
              </controlPr>
            </control>
          </mc:Choice>
        </mc:AlternateContent>
        <mc:AlternateContent xmlns:mc="http://schemas.openxmlformats.org/markup-compatibility/2006">
          <mc:Choice Requires="x14">
            <control shapeId="30775" r:id="rId58" name="Check Box 55">
              <controlPr defaultSize="0" autoFill="0" autoLine="0" autoPict="0">
                <anchor moveWithCells="1">
                  <from>
                    <xdr:col>2</xdr:col>
                    <xdr:colOff>9525</xdr:colOff>
                    <xdr:row>13</xdr:row>
                    <xdr:rowOff>180975</xdr:rowOff>
                  </from>
                  <to>
                    <xdr:col>4</xdr:col>
                    <xdr:colOff>219075</xdr:colOff>
                    <xdr:row>13</xdr:row>
                    <xdr:rowOff>390525</xdr:rowOff>
                  </to>
                </anchor>
              </controlPr>
            </control>
          </mc:Choice>
        </mc:AlternateContent>
        <mc:AlternateContent xmlns:mc="http://schemas.openxmlformats.org/markup-compatibility/2006">
          <mc:Choice Requires="x14">
            <control shapeId="30776" r:id="rId59" name="Check Box 56">
              <controlPr defaultSize="0" autoFill="0" autoLine="0" autoPict="0">
                <anchor moveWithCells="1">
                  <from>
                    <xdr:col>4</xdr:col>
                    <xdr:colOff>314325</xdr:colOff>
                    <xdr:row>13</xdr:row>
                    <xdr:rowOff>180975</xdr:rowOff>
                  </from>
                  <to>
                    <xdr:col>6</xdr:col>
                    <xdr:colOff>352425</xdr:colOff>
                    <xdr:row>13</xdr:row>
                    <xdr:rowOff>390525</xdr:rowOff>
                  </to>
                </anchor>
              </controlPr>
            </control>
          </mc:Choice>
        </mc:AlternateContent>
        <mc:AlternateContent xmlns:mc="http://schemas.openxmlformats.org/markup-compatibility/2006">
          <mc:Choice Requires="x14">
            <control shapeId="30777" r:id="rId60" name="Check Box 57">
              <controlPr defaultSize="0" autoFill="0" autoLine="0" autoPict="0">
                <anchor moveWithCells="1">
                  <from>
                    <xdr:col>6</xdr:col>
                    <xdr:colOff>361950</xdr:colOff>
                    <xdr:row>13</xdr:row>
                    <xdr:rowOff>180975</xdr:rowOff>
                  </from>
                  <to>
                    <xdr:col>10</xdr:col>
                    <xdr:colOff>180975</xdr:colOff>
                    <xdr:row>13</xdr:row>
                    <xdr:rowOff>390525</xdr:rowOff>
                  </to>
                </anchor>
              </controlPr>
            </control>
          </mc:Choice>
        </mc:AlternateContent>
        <mc:AlternateContent xmlns:mc="http://schemas.openxmlformats.org/markup-compatibility/2006">
          <mc:Choice Requires="x14">
            <control shapeId="30778" r:id="rId61" name="Check Box 58">
              <controlPr defaultSize="0" autoFill="0" autoLine="0" autoPict="0">
                <anchor moveWithCells="1">
                  <from>
                    <xdr:col>10</xdr:col>
                    <xdr:colOff>314325</xdr:colOff>
                    <xdr:row>13</xdr:row>
                    <xdr:rowOff>161925</xdr:rowOff>
                  </from>
                  <to>
                    <xdr:col>12</xdr:col>
                    <xdr:colOff>104775</xdr:colOff>
                    <xdr:row>13</xdr:row>
                    <xdr:rowOff>381000</xdr:rowOff>
                  </to>
                </anchor>
              </controlPr>
            </control>
          </mc:Choice>
        </mc:AlternateContent>
        <mc:AlternateContent xmlns:mc="http://schemas.openxmlformats.org/markup-compatibility/2006">
          <mc:Choice Requires="x14">
            <control shapeId="30779" r:id="rId62" name="Check Box 59">
              <controlPr defaultSize="0" autoFill="0" autoLine="0" autoPict="0">
                <anchor moveWithCells="1">
                  <from>
                    <xdr:col>2</xdr:col>
                    <xdr:colOff>28575</xdr:colOff>
                    <xdr:row>15</xdr:row>
                    <xdr:rowOff>85725</xdr:rowOff>
                  </from>
                  <to>
                    <xdr:col>3</xdr:col>
                    <xdr:colOff>247650</xdr:colOff>
                    <xdr:row>15</xdr:row>
                    <xdr:rowOff>304800</xdr:rowOff>
                  </to>
                </anchor>
              </controlPr>
            </control>
          </mc:Choice>
        </mc:AlternateContent>
        <mc:AlternateContent xmlns:mc="http://schemas.openxmlformats.org/markup-compatibility/2006">
          <mc:Choice Requires="x14">
            <control shapeId="30780" r:id="rId63" name="Check Box 60">
              <controlPr defaultSize="0" autoFill="0" autoLine="0" autoPict="0">
                <anchor moveWithCells="1">
                  <from>
                    <xdr:col>2</xdr:col>
                    <xdr:colOff>38100</xdr:colOff>
                    <xdr:row>16</xdr:row>
                    <xdr:rowOff>85725</xdr:rowOff>
                  </from>
                  <to>
                    <xdr:col>3</xdr:col>
                    <xdr:colOff>323850</xdr:colOff>
                    <xdr:row>16</xdr:row>
                    <xdr:rowOff>304800</xdr:rowOff>
                  </to>
                </anchor>
              </controlPr>
            </control>
          </mc:Choice>
        </mc:AlternateContent>
        <mc:AlternateContent xmlns:mc="http://schemas.openxmlformats.org/markup-compatibility/2006">
          <mc:Choice Requires="x14">
            <control shapeId="30781" r:id="rId64" name="Check Box 61">
              <controlPr defaultSize="0" autoFill="0" autoLine="0" autoPict="0">
                <anchor moveWithCells="1">
                  <from>
                    <xdr:col>4</xdr:col>
                    <xdr:colOff>190500</xdr:colOff>
                    <xdr:row>16</xdr:row>
                    <xdr:rowOff>66675</xdr:rowOff>
                  </from>
                  <to>
                    <xdr:col>6</xdr:col>
                    <xdr:colOff>247650</xdr:colOff>
                    <xdr:row>16</xdr:row>
                    <xdr:rowOff>295275</xdr:rowOff>
                  </to>
                </anchor>
              </controlPr>
            </control>
          </mc:Choice>
        </mc:AlternateContent>
        <mc:AlternateContent xmlns:mc="http://schemas.openxmlformats.org/markup-compatibility/2006">
          <mc:Choice Requires="x14">
            <control shapeId="30782" r:id="rId65" name="Check Box 62">
              <controlPr defaultSize="0" autoFill="0" autoLine="0" autoPict="0">
                <anchor moveWithCells="1">
                  <from>
                    <xdr:col>6</xdr:col>
                    <xdr:colOff>400050</xdr:colOff>
                    <xdr:row>16</xdr:row>
                    <xdr:rowOff>66675</xdr:rowOff>
                  </from>
                  <to>
                    <xdr:col>9</xdr:col>
                    <xdr:colOff>38100</xdr:colOff>
                    <xdr:row>16</xdr:row>
                    <xdr:rowOff>295275</xdr:rowOff>
                  </to>
                </anchor>
              </controlPr>
            </control>
          </mc:Choice>
        </mc:AlternateContent>
        <mc:AlternateContent xmlns:mc="http://schemas.openxmlformats.org/markup-compatibility/2006">
          <mc:Choice Requires="x14">
            <control shapeId="30783" r:id="rId66" name="Check Box 63">
              <controlPr defaultSize="0" autoFill="0" autoLine="0" autoPict="0">
                <anchor moveWithCells="1">
                  <from>
                    <xdr:col>9</xdr:col>
                    <xdr:colOff>104775</xdr:colOff>
                    <xdr:row>16</xdr:row>
                    <xdr:rowOff>66675</xdr:rowOff>
                  </from>
                  <to>
                    <xdr:col>11</xdr:col>
                    <xdr:colOff>161925</xdr:colOff>
                    <xdr:row>16</xdr:row>
                    <xdr:rowOff>295275</xdr:rowOff>
                  </to>
                </anchor>
              </controlPr>
            </control>
          </mc:Choice>
        </mc:AlternateContent>
        <mc:AlternateContent xmlns:mc="http://schemas.openxmlformats.org/markup-compatibility/2006">
          <mc:Choice Requires="x14">
            <control shapeId="30785" r:id="rId67" name="Check Box 65">
              <controlPr defaultSize="0" autoFill="0" autoLine="0" autoPict="0">
                <anchor moveWithCells="1">
                  <from>
                    <xdr:col>13</xdr:col>
                    <xdr:colOff>419100</xdr:colOff>
                    <xdr:row>16</xdr:row>
                    <xdr:rowOff>76200</xdr:rowOff>
                  </from>
                  <to>
                    <xdr:col>16</xdr:col>
                    <xdr:colOff>47625</xdr:colOff>
                    <xdr:row>16</xdr:row>
                    <xdr:rowOff>295275</xdr:rowOff>
                  </to>
                </anchor>
              </controlPr>
            </control>
          </mc:Choice>
        </mc:AlternateContent>
        <mc:AlternateContent xmlns:mc="http://schemas.openxmlformats.org/markup-compatibility/2006">
          <mc:Choice Requires="x14">
            <control shapeId="30786" r:id="rId68" name="Check Box 66">
              <controlPr defaultSize="0" autoFill="0" autoLine="0" autoPict="0">
                <anchor moveWithCells="1">
                  <from>
                    <xdr:col>2</xdr:col>
                    <xdr:colOff>38100</xdr:colOff>
                    <xdr:row>17</xdr:row>
                    <xdr:rowOff>76200</xdr:rowOff>
                  </from>
                  <to>
                    <xdr:col>4</xdr:col>
                    <xdr:colOff>161925</xdr:colOff>
                    <xdr:row>17</xdr:row>
                    <xdr:rowOff>295275</xdr:rowOff>
                  </to>
                </anchor>
              </controlPr>
            </control>
          </mc:Choice>
        </mc:AlternateContent>
        <mc:AlternateContent xmlns:mc="http://schemas.openxmlformats.org/markup-compatibility/2006">
          <mc:Choice Requires="x14">
            <control shapeId="30787" r:id="rId69" name="Check Box 67">
              <controlPr defaultSize="0" autoFill="0" autoLine="0" autoPict="0">
                <anchor moveWithCells="1">
                  <from>
                    <xdr:col>4</xdr:col>
                    <xdr:colOff>200025</xdr:colOff>
                    <xdr:row>17</xdr:row>
                    <xdr:rowOff>85725</xdr:rowOff>
                  </from>
                  <to>
                    <xdr:col>6</xdr:col>
                    <xdr:colOff>114300</xdr:colOff>
                    <xdr:row>17</xdr:row>
                    <xdr:rowOff>304800</xdr:rowOff>
                  </to>
                </anchor>
              </controlPr>
            </control>
          </mc:Choice>
        </mc:AlternateContent>
        <mc:AlternateContent xmlns:mc="http://schemas.openxmlformats.org/markup-compatibility/2006">
          <mc:Choice Requires="x14">
            <control shapeId="30788" r:id="rId70" name="Check Box 68">
              <controlPr defaultSize="0" autoFill="0" autoLine="0" autoPict="0">
                <anchor moveWithCells="1">
                  <from>
                    <xdr:col>6</xdr:col>
                    <xdr:colOff>419100</xdr:colOff>
                    <xdr:row>17</xdr:row>
                    <xdr:rowOff>85725</xdr:rowOff>
                  </from>
                  <to>
                    <xdr:col>9</xdr:col>
                    <xdr:colOff>133350</xdr:colOff>
                    <xdr:row>17</xdr:row>
                    <xdr:rowOff>304800</xdr:rowOff>
                  </to>
                </anchor>
              </controlPr>
            </control>
          </mc:Choice>
        </mc:AlternateContent>
        <mc:AlternateContent xmlns:mc="http://schemas.openxmlformats.org/markup-compatibility/2006">
          <mc:Choice Requires="x14">
            <control shapeId="30789" r:id="rId71" name="Check Box 69">
              <controlPr defaultSize="0" autoFill="0" autoLine="0" autoPict="0">
                <anchor moveWithCells="1">
                  <from>
                    <xdr:col>9</xdr:col>
                    <xdr:colOff>104775</xdr:colOff>
                    <xdr:row>17</xdr:row>
                    <xdr:rowOff>76200</xdr:rowOff>
                  </from>
                  <to>
                    <xdr:col>11</xdr:col>
                    <xdr:colOff>190500</xdr:colOff>
                    <xdr:row>17</xdr:row>
                    <xdr:rowOff>295275</xdr:rowOff>
                  </to>
                </anchor>
              </controlPr>
            </control>
          </mc:Choice>
        </mc:AlternateContent>
        <mc:AlternateContent xmlns:mc="http://schemas.openxmlformats.org/markup-compatibility/2006">
          <mc:Choice Requires="x14">
            <control shapeId="30790" r:id="rId72" name="Check Box 70">
              <controlPr defaultSize="0" autoFill="0" autoLine="0" autoPict="0">
                <anchor moveWithCells="1">
                  <from>
                    <xdr:col>11</xdr:col>
                    <xdr:colOff>238125</xdr:colOff>
                    <xdr:row>17</xdr:row>
                    <xdr:rowOff>85725</xdr:rowOff>
                  </from>
                  <to>
                    <xdr:col>13</xdr:col>
                    <xdr:colOff>390525</xdr:colOff>
                    <xdr:row>17</xdr:row>
                    <xdr:rowOff>304800</xdr:rowOff>
                  </to>
                </anchor>
              </controlPr>
            </control>
          </mc:Choice>
        </mc:AlternateContent>
        <mc:AlternateContent xmlns:mc="http://schemas.openxmlformats.org/markup-compatibility/2006">
          <mc:Choice Requires="x14">
            <control shapeId="30791" r:id="rId73" name="Check Box 71">
              <controlPr defaultSize="0" autoFill="0" autoLine="0" autoPict="0">
                <anchor moveWithCells="1">
                  <from>
                    <xdr:col>2</xdr:col>
                    <xdr:colOff>38100</xdr:colOff>
                    <xdr:row>19</xdr:row>
                    <xdr:rowOff>76200</xdr:rowOff>
                  </from>
                  <to>
                    <xdr:col>5</xdr:col>
                    <xdr:colOff>9525</xdr:colOff>
                    <xdr:row>19</xdr:row>
                    <xdr:rowOff>295275</xdr:rowOff>
                  </to>
                </anchor>
              </controlPr>
            </control>
          </mc:Choice>
        </mc:AlternateContent>
        <mc:AlternateContent xmlns:mc="http://schemas.openxmlformats.org/markup-compatibility/2006">
          <mc:Choice Requires="x14">
            <control shapeId="30792" r:id="rId74" name="Check Box 72">
              <controlPr defaultSize="0" autoFill="0" autoLine="0" autoPict="0">
                <anchor moveWithCells="1">
                  <from>
                    <xdr:col>2</xdr:col>
                    <xdr:colOff>38100</xdr:colOff>
                    <xdr:row>18</xdr:row>
                    <xdr:rowOff>76200</xdr:rowOff>
                  </from>
                  <to>
                    <xdr:col>4</xdr:col>
                    <xdr:colOff>123825</xdr:colOff>
                    <xdr:row>18</xdr:row>
                    <xdr:rowOff>295275</xdr:rowOff>
                  </to>
                </anchor>
              </controlPr>
            </control>
          </mc:Choice>
        </mc:AlternateContent>
        <mc:AlternateContent xmlns:mc="http://schemas.openxmlformats.org/markup-compatibility/2006">
          <mc:Choice Requires="x14">
            <control shapeId="30793" r:id="rId75" name="Check Box 73">
              <controlPr defaultSize="0" autoFill="0" autoLine="0" autoPict="0">
                <anchor moveWithCells="1">
                  <from>
                    <xdr:col>10</xdr:col>
                    <xdr:colOff>209550</xdr:colOff>
                    <xdr:row>19</xdr:row>
                    <xdr:rowOff>76200</xdr:rowOff>
                  </from>
                  <to>
                    <xdr:col>11</xdr:col>
                    <xdr:colOff>419100</xdr:colOff>
                    <xdr:row>19</xdr:row>
                    <xdr:rowOff>295275</xdr:rowOff>
                  </to>
                </anchor>
              </controlPr>
            </control>
          </mc:Choice>
        </mc:AlternateContent>
        <mc:AlternateContent xmlns:mc="http://schemas.openxmlformats.org/markup-compatibility/2006">
          <mc:Choice Requires="x14">
            <control shapeId="30794" r:id="rId76" name="Check Box 74">
              <controlPr defaultSize="0" autoFill="0" autoLine="0" autoPict="0">
                <anchor moveWithCells="1">
                  <from>
                    <xdr:col>16</xdr:col>
                    <xdr:colOff>9525</xdr:colOff>
                    <xdr:row>17</xdr:row>
                    <xdr:rowOff>85725</xdr:rowOff>
                  </from>
                  <to>
                    <xdr:col>18</xdr:col>
                    <xdr:colOff>152400</xdr:colOff>
                    <xdr:row>17</xdr:row>
                    <xdr:rowOff>304800</xdr:rowOff>
                  </to>
                </anchor>
              </controlPr>
            </control>
          </mc:Choice>
        </mc:AlternateContent>
        <mc:AlternateContent xmlns:mc="http://schemas.openxmlformats.org/markup-compatibility/2006">
          <mc:Choice Requires="x14">
            <control shapeId="30795" r:id="rId77" name="Check Box 75">
              <controlPr defaultSize="0" autoFill="0" autoLine="0" autoPict="0">
                <anchor moveWithCells="1">
                  <from>
                    <xdr:col>9</xdr:col>
                    <xdr:colOff>228600</xdr:colOff>
                    <xdr:row>14</xdr:row>
                    <xdr:rowOff>85725</xdr:rowOff>
                  </from>
                  <to>
                    <xdr:col>13</xdr:col>
                    <xdr:colOff>28575</xdr:colOff>
                    <xdr:row>14</xdr:row>
                    <xdr:rowOff>304800</xdr:rowOff>
                  </to>
                </anchor>
              </controlPr>
            </control>
          </mc:Choice>
        </mc:AlternateContent>
        <mc:AlternateContent xmlns:mc="http://schemas.openxmlformats.org/markup-compatibility/2006">
          <mc:Choice Requires="x14">
            <control shapeId="30796" r:id="rId78" name="Check Box 76">
              <controlPr defaultSize="0" autoFill="0" autoLine="0" autoPict="0">
                <anchor moveWithCells="1">
                  <from>
                    <xdr:col>13</xdr:col>
                    <xdr:colOff>266700</xdr:colOff>
                    <xdr:row>14</xdr:row>
                    <xdr:rowOff>104775</xdr:rowOff>
                  </from>
                  <to>
                    <xdr:col>15</xdr:col>
                    <xdr:colOff>209550</xdr:colOff>
                    <xdr:row>14</xdr:row>
                    <xdr:rowOff>323850</xdr:rowOff>
                  </to>
                </anchor>
              </controlPr>
            </control>
          </mc:Choice>
        </mc:AlternateContent>
        <mc:AlternateContent xmlns:mc="http://schemas.openxmlformats.org/markup-compatibility/2006">
          <mc:Choice Requires="x14">
            <control shapeId="30797" r:id="rId79" name="Check Box 77">
              <controlPr defaultSize="0" autoFill="0" autoLine="0" autoPict="0">
                <anchor moveWithCells="1">
                  <from>
                    <xdr:col>2</xdr:col>
                    <xdr:colOff>9525</xdr:colOff>
                    <xdr:row>14</xdr:row>
                    <xdr:rowOff>104775</xdr:rowOff>
                  </from>
                  <to>
                    <xdr:col>3</xdr:col>
                    <xdr:colOff>238125</xdr:colOff>
                    <xdr:row>14</xdr:row>
                    <xdr:rowOff>323850</xdr:rowOff>
                  </to>
                </anchor>
              </controlPr>
            </control>
          </mc:Choice>
        </mc:AlternateContent>
        <mc:AlternateContent xmlns:mc="http://schemas.openxmlformats.org/markup-compatibility/2006">
          <mc:Choice Requires="x14">
            <control shapeId="30807" r:id="rId80" name="Check Box 87">
              <controlPr defaultSize="0" autoFill="0" autoLine="0" autoPict="0">
                <anchor moveWithCells="1">
                  <from>
                    <xdr:col>11</xdr:col>
                    <xdr:colOff>66675</xdr:colOff>
                    <xdr:row>16</xdr:row>
                    <xdr:rowOff>66675</xdr:rowOff>
                  </from>
                  <to>
                    <xdr:col>13</xdr:col>
                    <xdr:colOff>342900</xdr:colOff>
                    <xdr:row>16</xdr:row>
                    <xdr:rowOff>295275</xdr:rowOff>
                  </to>
                </anchor>
              </controlPr>
            </control>
          </mc:Choice>
        </mc:AlternateContent>
        <mc:AlternateContent xmlns:mc="http://schemas.openxmlformats.org/markup-compatibility/2006">
          <mc:Choice Requires="x14">
            <control shapeId="30899" r:id="rId81" name="Check Box 179">
              <controlPr defaultSize="0" autoFill="0" autoLine="0" autoPict="0">
                <anchor moveWithCells="1">
                  <from>
                    <xdr:col>4</xdr:col>
                    <xdr:colOff>200025</xdr:colOff>
                    <xdr:row>18</xdr:row>
                    <xdr:rowOff>76200</xdr:rowOff>
                  </from>
                  <to>
                    <xdr:col>6</xdr:col>
                    <xdr:colOff>285750</xdr:colOff>
                    <xdr:row>18</xdr:row>
                    <xdr:rowOff>295275</xdr:rowOff>
                  </to>
                </anchor>
              </controlPr>
            </control>
          </mc:Choice>
        </mc:AlternateContent>
        <mc:AlternateContent xmlns:mc="http://schemas.openxmlformats.org/markup-compatibility/2006">
          <mc:Choice Requires="x14">
            <control shapeId="30900" r:id="rId82" name="Check Box 180">
              <controlPr defaultSize="0" autoFill="0" autoLine="0" autoPict="0">
                <anchor moveWithCells="1">
                  <from>
                    <xdr:col>6</xdr:col>
                    <xdr:colOff>419100</xdr:colOff>
                    <xdr:row>18</xdr:row>
                    <xdr:rowOff>76200</xdr:rowOff>
                  </from>
                  <to>
                    <xdr:col>9</xdr:col>
                    <xdr:colOff>219075</xdr:colOff>
                    <xdr:row>18</xdr:row>
                    <xdr:rowOff>295275</xdr:rowOff>
                  </to>
                </anchor>
              </controlPr>
            </control>
          </mc:Choice>
        </mc:AlternateContent>
        <mc:AlternateContent xmlns:mc="http://schemas.openxmlformats.org/markup-compatibility/2006">
          <mc:Choice Requires="x14">
            <control shapeId="30937" r:id="rId83" name="Check Box 217">
              <controlPr defaultSize="0" autoFill="0" autoLine="0" autoPict="0">
                <anchor moveWithCells="1">
                  <from>
                    <xdr:col>9</xdr:col>
                    <xdr:colOff>247650</xdr:colOff>
                    <xdr:row>18</xdr:row>
                    <xdr:rowOff>76200</xdr:rowOff>
                  </from>
                  <to>
                    <xdr:col>12</xdr:col>
                    <xdr:colOff>66675</xdr:colOff>
                    <xdr:row>18</xdr:row>
                    <xdr:rowOff>295275</xdr:rowOff>
                  </to>
                </anchor>
              </controlPr>
            </control>
          </mc:Choice>
        </mc:AlternateContent>
        <mc:AlternateContent xmlns:mc="http://schemas.openxmlformats.org/markup-compatibility/2006">
          <mc:Choice Requires="x14">
            <control shapeId="30970" r:id="rId84" name="Check Box 250">
              <controlPr defaultSize="0" autoFill="0" autoLine="0" autoPict="0">
                <anchor moveWithCells="1">
                  <from>
                    <xdr:col>12</xdr:col>
                    <xdr:colOff>9525</xdr:colOff>
                    <xdr:row>18</xdr:row>
                    <xdr:rowOff>66675</xdr:rowOff>
                  </from>
                  <to>
                    <xdr:col>14</xdr:col>
                    <xdr:colOff>247650</xdr:colOff>
                    <xdr:row>18</xdr:row>
                    <xdr:rowOff>276225</xdr:rowOff>
                  </to>
                </anchor>
              </controlPr>
            </control>
          </mc:Choice>
        </mc:AlternateContent>
        <mc:AlternateContent xmlns:mc="http://schemas.openxmlformats.org/markup-compatibility/2006">
          <mc:Choice Requires="x14">
            <control shapeId="30975" r:id="rId85" name="Check Box 255">
              <controlPr defaultSize="0" autoFill="0" autoLine="0" autoPict="0">
                <anchor moveWithCells="1">
                  <from>
                    <xdr:col>13</xdr:col>
                    <xdr:colOff>352425</xdr:colOff>
                    <xdr:row>17</xdr:row>
                    <xdr:rowOff>76200</xdr:rowOff>
                  </from>
                  <to>
                    <xdr:col>16</xdr:col>
                    <xdr:colOff>76200</xdr:colOff>
                    <xdr:row>17</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3"/>
  </sheetPr>
  <dimension ref="A3:J31"/>
  <sheetViews>
    <sheetView workbookViewId="0"/>
  </sheetViews>
  <sheetFormatPr defaultColWidth="8.625" defaultRowHeight="13.5" x14ac:dyDescent="0.15"/>
  <cols>
    <col min="1" max="10" width="9.625" customWidth="1"/>
  </cols>
  <sheetData>
    <row r="3" spans="1:10" ht="20.25" x14ac:dyDescent="0.15">
      <c r="A3" s="516" t="s">
        <v>402</v>
      </c>
      <c r="B3" s="516"/>
      <c r="C3" s="516"/>
      <c r="D3" s="516"/>
      <c r="E3" s="516"/>
      <c r="F3" s="516"/>
      <c r="G3" s="516"/>
      <c r="H3" s="516"/>
      <c r="I3" s="516"/>
      <c r="J3" s="516"/>
    </row>
    <row r="4" spans="1:10" ht="20.25" x14ac:dyDescent="0.15">
      <c r="A4" s="232"/>
      <c r="B4" s="232"/>
      <c r="C4" s="232"/>
      <c r="D4" s="232"/>
      <c r="E4" s="232"/>
      <c r="F4" s="232"/>
      <c r="G4" s="232"/>
      <c r="H4" s="232"/>
      <c r="I4" s="232"/>
      <c r="J4" s="232"/>
    </row>
    <row r="5" spans="1:10" ht="20.25" x14ac:dyDescent="0.15">
      <c r="A5" s="232"/>
      <c r="B5" s="232"/>
      <c r="C5" s="232"/>
      <c r="D5" s="232"/>
      <c r="E5" s="232"/>
      <c r="F5" s="232"/>
      <c r="G5" s="232"/>
      <c r="H5" s="232"/>
      <c r="I5" s="232"/>
      <c r="J5" s="232"/>
    </row>
    <row r="6" spans="1:10" ht="17.25" x14ac:dyDescent="0.15">
      <c r="B6" s="233"/>
    </row>
    <row r="7" spans="1:10" ht="23.25" customHeight="1" x14ac:dyDescent="0.15">
      <c r="B7" s="520" t="s">
        <v>403</v>
      </c>
      <c r="C7" s="520"/>
      <c r="D7" s="520"/>
      <c r="E7" s="520"/>
      <c r="F7" s="520"/>
      <c r="G7" s="520"/>
      <c r="H7" s="520"/>
      <c r="I7" s="520"/>
    </row>
    <row r="8" spans="1:10" ht="23.25" customHeight="1" x14ac:dyDescent="0.15">
      <c r="B8" s="520" t="s">
        <v>404</v>
      </c>
      <c r="C8" s="520"/>
      <c r="D8" s="520"/>
      <c r="E8" s="520"/>
      <c r="F8" s="520"/>
      <c r="G8" s="520"/>
      <c r="H8" s="520"/>
      <c r="I8" s="520"/>
    </row>
    <row r="9" spans="1:10" ht="23.25" customHeight="1" x14ac:dyDescent="0.15">
      <c r="B9" s="519" t="s">
        <v>405</v>
      </c>
      <c r="C9" s="519"/>
      <c r="D9" s="519"/>
      <c r="E9" s="519"/>
      <c r="F9" s="519"/>
      <c r="G9" s="519"/>
      <c r="H9" s="519"/>
      <c r="I9" s="519"/>
    </row>
    <row r="10" spans="1:10" ht="23.25" customHeight="1" x14ac:dyDescent="0.15">
      <c r="B10" s="519" t="s">
        <v>406</v>
      </c>
      <c r="C10" s="519"/>
      <c r="D10" s="519"/>
      <c r="E10" s="519"/>
      <c r="F10" s="519"/>
      <c r="G10" s="519"/>
      <c r="H10" s="519"/>
      <c r="I10" s="519"/>
    </row>
    <row r="11" spans="1:10" ht="23.25" customHeight="1" x14ac:dyDescent="0.15">
      <c r="B11" s="519" t="s">
        <v>407</v>
      </c>
      <c r="C11" s="519"/>
      <c r="D11" s="519"/>
      <c r="E11" s="519"/>
      <c r="F11" s="519"/>
      <c r="G11" s="519"/>
      <c r="H11" s="519"/>
      <c r="I11" s="519"/>
    </row>
    <row r="12" spans="1:10" ht="23.25" customHeight="1" x14ac:dyDescent="0.15">
      <c r="B12" s="519" t="s">
        <v>408</v>
      </c>
      <c r="C12" s="519"/>
      <c r="D12" s="519"/>
      <c r="E12" s="519"/>
      <c r="F12" s="519"/>
      <c r="G12" s="519"/>
      <c r="H12" s="519"/>
      <c r="I12" s="519"/>
    </row>
    <row r="13" spans="1:10" ht="23.25" customHeight="1" x14ac:dyDescent="0.15">
      <c r="B13" s="519" t="s">
        <v>409</v>
      </c>
      <c r="C13" s="519"/>
      <c r="D13" s="519"/>
      <c r="E13" s="519"/>
      <c r="F13" s="519"/>
      <c r="G13" s="519"/>
      <c r="H13" s="519"/>
      <c r="I13" s="519"/>
    </row>
    <row r="14" spans="1:10" ht="23.25" customHeight="1" x14ac:dyDescent="0.15">
      <c r="B14" s="519" t="s">
        <v>410</v>
      </c>
      <c r="C14" s="519"/>
      <c r="D14" s="519"/>
      <c r="E14" s="519"/>
      <c r="F14" s="519"/>
      <c r="G14" s="519"/>
      <c r="H14" s="519"/>
      <c r="I14" s="519"/>
    </row>
    <row r="15" spans="1:10" ht="23.25" customHeight="1" x14ac:dyDescent="0.15">
      <c r="B15" s="519" t="s">
        <v>411</v>
      </c>
      <c r="C15" s="519"/>
      <c r="D15" s="519"/>
      <c r="E15" s="519"/>
      <c r="F15" s="519"/>
      <c r="G15" s="519"/>
      <c r="H15" s="519"/>
      <c r="I15" s="519"/>
    </row>
    <row r="16" spans="1:10" ht="23.25" customHeight="1" x14ac:dyDescent="0.15">
      <c r="B16" s="519" t="s">
        <v>412</v>
      </c>
      <c r="C16" s="519"/>
      <c r="D16" s="519"/>
      <c r="E16" s="519"/>
      <c r="F16" s="519"/>
      <c r="G16" s="519"/>
      <c r="H16" s="519"/>
      <c r="I16" s="519"/>
    </row>
    <row r="17" spans="2:9" ht="23.25" customHeight="1" x14ac:dyDescent="0.15">
      <c r="B17" s="519" t="s">
        <v>413</v>
      </c>
      <c r="C17" s="519"/>
      <c r="D17" s="519"/>
      <c r="E17" s="519"/>
      <c r="F17" s="519"/>
      <c r="G17" s="519"/>
      <c r="H17" s="519"/>
      <c r="I17" s="519"/>
    </row>
    <row r="18" spans="2:9" ht="23.25" customHeight="1" x14ac:dyDescent="0.15">
      <c r="B18" s="519" t="s">
        <v>414</v>
      </c>
      <c r="C18" s="519"/>
      <c r="D18" s="519"/>
      <c r="E18" s="519"/>
      <c r="F18" s="519"/>
      <c r="G18" s="519"/>
      <c r="H18" s="519"/>
      <c r="I18" s="519"/>
    </row>
    <row r="19" spans="2:9" ht="23.25" customHeight="1" x14ac:dyDescent="0.15">
      <c r="B19" s="519" t="s">
        <v>415</v>
      </c>
      <c r="C19" s="519"/>
      <c r="D19" s="519"/>
      <c r="E19" s="519"/>
      <c r="F19" s="519"/>
      <c r="G19" s="519"/>
      <c r="H19" s="519"/>
      <c r="I19" s="519"/>
    </row>
    <row r="20" spans="2:9" ht="23.25" customHeight="1" x14ac:dyDescent="0.15">
      <c r="B20" s="519" t="s">
        <v>416</v>
      </c>
      <c r="C20" s="519"/>
      <c r="D20" s="519"/>
      <c r="E20" s="519"/>
      <c r="F20" s="519"/>
      <c r="G20" s="519"/>
      <c r="H20" s="519"/>
      <c r="I20" s="519"/>
    </row>
    <row r="21" spans="2:9" ht="23.25" customHeight="1" x14ac:dyDescent="0.15">
      <c r="B21" s="519" t="s">
        <v>417</v>
      </c>
      <c r="C21" s="519"/>
      <c r="D21" s="519"/>
      <c r="E21" s="519"/>
      <c r="F21" s="519"/>
      <c r="G21" s="519"/>
      <c r="H21" s="519"/>
      <c r="I21" s="519"/>
    </row>
    <row r="22" spans="2:9" ht="23.25" customHeight="1" x14ac:dyDescent="0.15">
      <c r="B22" s="519" t="s">
        <v>418</v>
      </c>
      <c r="C22" s="519"/>
      <c r="D22" s="519"/>
      <c r="E22" s="519"/>
      <c r="F22" s="519"/>
      <c r="G22" s="519"/>
      <c r="H22" s="519"/>
      <c r="I22" s="519"/>
    </row>
    <row r="23" spans="2:9" ht="23.25" customHeight="1" x14ac:dyDescent="0.15">
      <c r="B23" s="519" t="s">
        <v>419</v>
      </c>
      <c r="C23" s="519"/>
      <c r="D23" s="519"/>
      <c r="E23" s="519"/>
      <c r="F23" s="519"/>
      <c r="G23" s="519"/>
      <c r="H23" s="519"/>
      <c r="I23" s="519"/>
    </row>
    <row r="24" spans="2:9" ht="23.25" customHeight="1" x14ac:dyDescent="0.15">
      <c r="B24" s="519" t="s">
        <v>420</v>
      </c>
      <c r="C24" s="519"/>
      <c r="D24" s="519"/>
      <c r="E24" s="519"/>
      <c r="F24" s="519"/>
      <c r="G24" s="519"/>
      <c r="H24" s="519"/>
      <c r="I24" s="519"/>
    </row>
    <row r="25" spans="2:9" ht="23.25" customHeight="1" x14ac:dyDescent="0.15">
      <c r="B25" s="519" t="s">
        <v>421</v>
      </c>
      <c r="C25" s="519"/>
      <c r="D25" s="519"/>
      <c r="E25" s="519"/>
      <c r="F25" s="519"/>
      <c r="G25" s="519"/>
      <c r="H25" s="519"/>
      <c r="I25" s="519"/>
    </row>
    <row r="26" spans="2:9" ht="23.25" customHeight="1" x14ac:dyDescent="0.15">
      <c r="B26" s="234"/>
    </row>
    <row r="27" spans="2:9" ht="23.25" customHeight="1" x14ac:dyDescent="0.15">
      <c r="B27" s="234"/>
    </row>
    <row r="28" spans="2:9" ht="23.25" customHeight="1" x14ac:dyDescent="0.15">
      <c r="B28" s="234"/>
    </row>
    <row r="29" spans="2:9" ht="23.25" customHeight="1" x14ac:dyDescent="0.15">
      <c r="B29" s="517">
        <v>44044</v>
      </c>
      <c r="C29" s="517"/>
      <c r="D29" s="517"/>
      <c r="E29" s="517"/>
      <c r="F29" s="517"/>
      <c r="G29" s="517"/>
      <c r="H29" s="517"/>
      <c r="I29" s="517"/>
    </row>
    <row r="30" spans="2:9" ht="23.25" customHeight="1" x14ac:dyDescent="0.15">
      <c r="B30" s="518" t="s">
        <v>423</v>
      </c>
      <c r="C30" s="518"/>
      <c r="D30" s="518"/>
      <c r="E30" s="518"/>
      <c r="F30" s="518"/>
      <c r="G30" s="518"/>
      <c r="H30" s="518"/>
      <c r="I30" s="518"/>
    </row>
    <row r="31" spans="2:9" ht="23.25" customHeight="1" x14ac:dyDescent="0.15">
      <c r="B31" s="518" t="s">
        <v>422</v>
      </c>
      <c r="C31" s="518"/>
      <c r="D31" s="518"/>
      <c r="E31" s="518"/>
      <c r="F31" s="518"/>
      <c r="G31" s="518"/>
      <c r="H31" s="518"/>
      <c r="I31" s="518"/>
    </row>
  </sheetData>
  <mergeCells count="23">
    <mergeCell ref="B31:I31"/>
    <mergeCell ref="B7:I7"/>
    <mergeCell ref="B8:I8"/>
    <mergeCell ref="B9:I9"/>
    <mergeCell ref="B10:I10"/>
    <mergeCell ref="B11:I11"/>
    <mergeCell ref="B12:I12"/>
    <mergeCell ref="B13:I13"/>
    <mergeCell ref="B14:I14"/>
    <mergeCell ref="B15:I15"/>
    <mergeCell ref="B20:I20"/>
    <mergeCell ref="B21:I21"/>
    <mergeCell ref="B22:I22"/>
    <mergeCell ref="B23:I23"/>
    <mergeCell ref="B24:I24"/>
    <mergeCell ref="A3:J3"/>
    <mergeCell ref="B29:I29"/>
    <mergeCell ref="B30:I30"/>
    <mergeCell ref="B16:I16"/>
    <mergeCell ref="B17:I17"/>
    <mergeCell ref="B18:I18"/>
    <mergeCell ref="B19:I19"/>
    <mergeCell ref="B25:I25"/>
  </mergeCells>
  <phoneticPr fontId="15"/>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sheetPr>
  <dimension ref="A3:J33"/>
  <sheetViews>
    <sheetView workbookViewId="0"/>
  </sheetViews>
  <sheetFormatPr defaultColWidth="8.625" defaultRowHeight="13.5" x14ac:dyDescent="0.15"/>
  <cols>
    <col min="1" max="1" width="7.625" customWidth="1"/>
    <col min="2" max="9" width="9.625" customWidth="1"/>
    <col min="10" max="10" width="11.625" customWidth="1"/>
  </cols>
  <sheetData>
    <row r="3" spans="1:10" ht="20.25" x14ac:dyDescent="0.15">
      <c r="A3" s="516" t="s">
        <v>425</v>
      </c>
      <c r="B3" s="516"/>
      <c r="C3" s="516"/>
      <c r="D3" s="516"/>
      <c r="E3" s="516"/>
      <c r="F3" s="516"/>
      <c r="G3" s="516"/>
      <c r="H3" s="516"/>
      <c r="I3" s="516"/>
      <c r="J3" s="516"/>
    </row>
    <row r="4" spans="1:10" ht="20.25" x14ac:dyDescent="0.15">
      <c r="A4" s="235"/>
      <c r="B4" s="235"/>
      <c r="C4" s="235"/>
      <c r="D4" s="235"/>
      <c r="E4" s="235"/>
      <c r="F4" s="235"/>
      <c r="G4" s="235"/>
      <c r="H4" s="235"/>
      <c r="I4" s="235"/>
      <c r="J4" s="235"/>
    </row>
    <row r="5" spans="1:10" ht="20.25" x14ac:dyDescent="0.15">
      <c r="A5" s="235"/>
      <c r="B5" s="235"/>
      <c r="C5" s="235"/>
      <c r="D5" s="235"/>
      <c r="E5" s="235"/>
      <c r="F5" s="235"/>
      <c r="G5" s="235"/>
      <c r="H5" s="235"/>
      <c r="I5" s="235"/>
      <c r="J5" s="235"/>
    </row>
    <row r="6" spans="1:10" ht="17.25" x14ac:dyDescent="0.15">
      <c r="B6" s="241"/>
    </row>
    <row r="7" spans="1:10" ht="23.25" customHeight="1" x14ac:dyDescent="0.15">
      <c r="B7" s="243" t="s">
        <v>445</v>
      </c>
      <c r="C7" s="242"/>
      <c r="D7" s="242"/>
      <c r="E7" s="242"/>
      <c r="F7" s="242"/>
      <c r="G7" s="242"/>
      <c r="H7" s="242"/>
      <c r="I7" s="242"/>
    </row>
    <row r="8" spans="1:10" ht="23.25" customHeight="1" x14ac:dyDescent="0.15">
      <c r="B8" s="237" t="s">
        <v>426</v>
      </c>
      <c r="C8" s="237"/>
      <c r="D8" s="237"/>
      <c r="E8" s="237"/>
      <c r="F8" s="237"/>
      <c r="G8" s="237"/>
      <c r="H8" s="237"/>
      <c r="I8" s="237"/>
    </row>
    <row r="9" spans="1:10" ht="23.25" customHeight="1" x14ac:dyDescent="0.15">
      <c r="B9" s="237" t="s">
        <v>427</v>
      </c>
      <c r="C9" s="237"/>
      <c r="D9" s="237"/>
      <c r="E9" s="237"/>
      <c r="F9" s="237"/>
      <c r="G9" s="237"/>
      <c r="H9" s="237"/>
      <c r="I9" s="237"/>
    </row>
    <row r="10" spans="1:10" ht="23.25" customHeight="1" x14ac:dyDescent="0.15">
      <c r="B10" s="244" t="s">
        <v>446</v>
      </c>
      <c r="C10" s="236"/>
      <c r="D10" s="236"/>
      <c r="E10" s="236"/>
      <c r="F10" s="236"/>
      <c r="G10" s="236"/>
      <c r="H10" s="236"/>
      <c r="I10" s="236"/>
    </row>
    <row r="11" spans="1:10" ht="23.25" customHeight="1" x14ac:dyDescent="0.15">
      <c r="B11" s="236" t="s">
        <v>428</v>
      </c>
      <c r="C11" s="236"/>
      <c r="D11" s="236"/>
      <c r="E11" s="236"/>
      <c r="F11" s="236"/>
      <c r="G11" s="236"/>
      <c r="H11" s="236"/>
      <c r="I11" s="236"/>
    </row>
    <row r="12" spans="1:10" ht="23.25" customHeight="1" x14ac:dyDescent="0.15">
      <c r="B12" s="236" t="s">
        <v>429</v>
      </c>
      <c r="C12" s="236"/>
      <c r="D12" s="236"/>
      <c r="E12" s="236"/>
      <c r="F12" s="236"/>
      <c r="G12" s="236"/>
      <c r="H12" s="236"/>
      <c r="I12" s="236"/>
    </row>
    <row r="13" spans="1:10" ht="23.25" customHeight="1" x14ac:dyDescent="0.15">
      <c r="B13" s="236" t="s">
        <v>430</v>
      </c>
      <c r="C13" s="236"/>
      <c r="D13" s="236"/>
      <c r="E13" s="236"/>
      <c r="F13" s="236"/>
      <c r="G13" s="236"/>
      <c r="H13" s="236"/>
      <c r="I13" s="236"/>
    </row>
    <row r="14" spans="1:10" ht="23.25" customHeight="1" x14ac:dyDescent="0.15">
      <c r="B14" s="236" t="s">
        <v>431</v>
      </c>
      <c r="C14" s="236"/>
      <c r="D14" s="236"/>
      <c r="E14" s="236"/>
      <c r="F14" s="236"/>
      <c r="G14" s="236"/>
      <c r="H14" s="236"/>
      <c r="I14" s="236"/>
    </row>
    <row r="15" spans="1:10" ht="23.25" customHeight="1" x14ac:dyDescent="0.15">
      <c r="B15" s="236" t="s">
        <v>432</v>
      </c>
      <c r="C15" s="236"/>
      <c r="D15" s="236"/>
      <c r="E15" s="236"/>
      <c r="F15" s="236"/>
      <c r="G15" s="236"/>
      <c r="H15" s="236"/>
      <c r="I15" s="236"/>
    </row>
    <row r="16" spans="1:10" ht="23.25" customHeight="1" x14ac:dyDescent="0.15">
      <c r="B16" s="236" t="s">
        <v>433</v>
      </c>
      <c r="C16" s="236"/>
      <c r="D16" s="236"/>
      <c r="E16" s="236"/>
      <c r="F16" s="236"/>
      <c r="G16" s="236"/>
      <c r="H16" s="236"/>
      <c r="I16" s="236"/>
    </row>
    <row r="17" spans="2:9" ht="23.25" customHeight="1" x14ac:dyDescent="0.15">
      <c r="B17" s="244" t="s">
        <v>447</v>
      </c>
      <c r="C17" s="236"/>
      <c r="D17" s="236"/>
      <c r="E17" s="236"/>
      <c r="F17" s="236"/>
      <c r="G17" s="236"/>
      <c r="H17" s="236"/>
      <c r="I17" s="236"/>
    </row>
    <row r="18" spans="2:9" ht="23.25" customHeight="1" x14ac:dyDescent="0.15">
      <c r="B18" s="236" t="s">
        <v>434</v>
      </c>
      <c r="C18" s="236"/>
      <c r="D18" s="236"/>
      <c r="E18" s="236"/>
      <c r="F18" s="236"/>
      <c r="G18" s="236"/>
      <c r="H18" s="236"/>
      <c r="I18" s="236"/>
    </row>
    <row r="19" spans="2:9" ht="23.25" customHeight="1" x14ac:dyDescent="0.15">
      <c r="B19" s="236" t="s">
        <v>435</v>
      </c>
      <c r="C19" s="236"/>
      <c r="D19" s="236"/>
      <c r="E19" s="236"/>
      <c r="F19" s="236"/>
      <c r="G19" s="236"/>
      <c r="H19" s="236"/>
      <c r="I19" s="236"/>
    </row>
    <row r="20" spans="2:9" ht="23.25" customHeight="1" x14ac:dyDescent="0.15">
      <c r="B20" s="236" t="s">
        <v>436</v>
      </c>
      <c r="C20" s="236"/>
      <c r="D20" s="236"/>
      <c r="E20" s="236"/>
      <c r="F20" s="236"/>
      <c r="G20" s="236"/>
      <c r="H20" s="236"/>
      <c r="I20" s="236"/>
    </row>
    <row r="21" spans="2:9" ht="23.25" customHeight="1" x14ac:dyDescent="0.15">
      <c r="B21" s="236" t="s">
        <v>437</v>
      </c>
      <c r="C21" s="236"/>
      <c r="D21" s="236"/>
      <c r="E21" s="236"/>
      <c r="F21" s="236"/>
      <c r="G21" s="236"/>
      <c r="H21" s="236"/>
      <c r="I21" s="236"/>
    </row>
    <row r="22" spans="2:9" ht="23.25" customHeight="1" x14ac:dyDescent="0.15">
      <c r="B22" s="236" t="s">
        <v>438</v>
      </c>
      <c r="C22" s="236"/>
      <c r="D22" s="236"/>
      <c r="E22" s="236"/>
      <c r="F22" s="236"/>
      <c r="G22" s="236"/>
      <c r="H22" s="236"/>
      <c r="I22" s="236"/>
    </row>
    <row r="23" spans="2:9" ht="23.25" customHeight="1" x14ac:dyDescent="0.15">
      <c r="B23" s="236" t="s">
        <v>439</v>
      </c>
      <c r="C23" s="236"/>
      <c r="D23" s="236"/>
      <c r="E23" s="236"/>
      <c r="F23" s="236"/>
      <c r="G23" s="236"/>
      <c r="H23" s="236"/>
      <c r="I23" s="236"/>
    </row>
    <row r="24" spans="2:9" ht="23.25" customHeight="1" x14ac:dyDescent="0.15">
      <c r="B24" s="244" t="s">
        <v>448</v>
      </c>
      <c r="C24" s="236"/>
      <c r="D24" s="236"/>
      <c r="E24" s="236"/>
      <c r="F24" s="236"/>
      <c r="G24" s="236"/>
      <c r="H24" s="236"/>
      <c r="I24" s="236"/>
    </row>
    <row r="25" spans="2:9" ht="23.25" customHeight="1" x14ac:dyDescent="0.15">
      <c r="B25" s="236" t="s">
        <v>440</v>
      </c>
      <c r="C25" s="236"/>
      <c r="D25" s="236"/>
      <c r="E25" s="236"/>
      <c r="F25" s="236"/>
      <c r="G25" s="236"/>
      <c r="H25" s="236"/>
      <c r="I25" s="236"/>
    </row>
    <row r="26" spans="2:9" ht="23.25" customHeight="1" x14ac:dyDescent="0.15">
      <c r="B26" s="236" t="s">
        <v>441</v>
      </c>
      <c r="C26" s="236"/>
      <c r="D26" s="236"/>
      <c r="E26" s="236"/>
      <c r="F26" s="236"/>
      <c r="G26" s="236"/>
      <c r="H26" s="236"/>
      <c r="I26" s="236"/>
    </row>
    <row r="27" spans="2:9" ht="23.25" customHeight="1" x14ac:dyDescent="0.15">
      <c r="B27" s="240"/>
      <c r="C27" s="240"/>
      <c r="D27" s="240"/>
      <c r="E27" s="240"/>
      <c r="F27" s="240"/>
      <c r="G27" s="240"/>
      <c r="H27" s="240"/>
      <c r="I27" s="240"/>
    </row>
    <row r="28" spans="2:9" ht="23.25" customHeight="1" x14ac:dyDescent="0.15">
      <c r="B28" s="240"/>
      <c r="C28" s="240"/>
      <c r="D28" s="240"/>
      <c r="E28" s="240"/>
      <c r="F28" s="240"/>
      <c r="G28" s="240"/>
      <c r="H28" s="240"/>
      <c r="I28" s="240"/>
    </row>
    <row r="29" spans="2:9" ht="23.25" customHeight="1" x14ac:dyDescent="0.15">
      <c r="B29" s="236"/>
    </row>
    <row r="30" spans="2:9" ht="23.25" customHeight="1" x14ac:dyDescent="0.15">
      <c r="B30" s="236"/>
    </row>
    <row r="31" spans="2:9" ht="23.25" customHeight="1" x14ac:dyDescent="0.15">
      <c r="B31" s="521" t="s">
        <v>444</v>
      </c>
      <c r="C31" s="521"/>
      <c r="D31" s="521"/>
      <c r="E31" s="521"/>
      <c r="F31" s="521"/>
      <c r="G31" s="521"/>
      <c r="H31" s="521"/>
      <c r="I31" s="521"/>
    </row>
    <row r="32" spans="2:9" ht="23.25" customHeight="1" x14ac:dyDescent="0.15">
      <c r="B32" s="519" t="s">
        <v>442</v>
      </c>
      <c r="C32" s="519"/>
      <c r="D32" s="519"/>
      <c r="E32" s="519"/>
      <c r="F32" s="519"/>
      <c r="G32" s="519"/>
      <c r="H32" s="519"/>
      <c r="I32" s="519"/>
    </row>
    <row r="33" spans="2:9" ht="23.25" customHeight="1" x14ac:dyDescent="0.15">
      <c r="B33" s="519" t="s">
        <v>443</v>
      </c>
      <c r="C33" s="519"/>
      <c r="D33" s="519"/>
      <c r="E33" s="519"/>
      <c r="F33" s="519"/>
      <c r="G33" s="519"/>
      <c r="H33" s="519"/>
      <c r="I33" s="519"/>
    </row>
  </sheetData>
  <mergeCells count="4">
    <mergeCell ref="B31:I31"/>
    <mergeCell ref="B32:I32"/>
    <mergeCell ref="B33:I33"/>
    <mergeCell ref="A3:J3"/>
  </mergeCells>
  <phoneticPr fontId="15"/>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13"/>
  </sheetPr>
  <dimension ref="A1:K34"/>
  <sheetViews>
    <sheetView workbookViewId="0">
      <selection sqref="A1:A34"/>
    </sheetView>
  </sheetViews>
  <sheetFormatPr defaultRowHeight="13.5" x14ac:dyDescent="0.15"/>
  <cols>
    <col min="1" max="1" width="3.625" style="55" customWidth="1"/>
    <col min="2" max="2" width="12.125" style="55" customWidth="1"/>
    <col min="3" max="3" width="8.625" style="55" customWidth="1"/>
    <col min="4" max="4" width="27.125" style="55" customWidth="1"/>
    <col min="5" max="5" width="7.625" style="55" customWidth="1"/>
    <col min="6" max="6" width="8.625" style="55" customWidth="1"/>
    <col min="7" max="7" width="25.625" style="55" customWidth="1"/>
    <col min="8" max="8" width="10.125" style="55" customWidth="1"/>
    <col min="9" max="9" width="7.625" style="55" customWidth="1"/>
    <col min="10" max="10" width="27.125" style="55" customWidth="1"/>
    <col min="11" max="11" width="8.5" style="55" customWidth="1"/>
    <col min="12" max="16384" width="9" style="55"/>
  </cols>
  <sheetData>
    <row r="1" spans="1:11" ht="30.75" customHeight="1" thickBot="1" x14ac:dyDescent="0.2">
      <c r="A1" s="522"/>
      <c r="B1" s="54" t="s">
        <v>1</v>
      </c>
      <c r="H1" s="56"/>
      <c r="I1" s="57"/>
      <c r="J1" s="183" t="str">
        <f>IF('1.表紙'!D9="","", '1.表紙'!D9)</f>
        <v/>
      </c>
      <c r="K1" s="178" t="s">
        <v>55</v>
      </c>
    </row>
    <row r="2" spans="1:11" ht="21" customHeight="1" x14ac:dyDescent="0.15">
      <c r="A2" s="522"/>
      <c r="B2" s="523" t="s">
        <v>102</v>
      </c>
      <c r="C2" s="133"/>
      <c r="D2" s="134" t="s">
        <v>103</v>
      </c>
      <c r="E2" s="135"/>
      <c r="F2" s="136"/>
      <c r="G2" s="134" t="s">
        <v>104</v>
      </c>
      <c r="H2" s="137"/>
      <c r="I2" s="138"/>
      <c r="J2" s="134" t="s">
        <v>105</v>
      </c>
      <c r="K2" s="139"/>
    </row>
    <row r="3" spans="1:11" ht="21" customHeight="1" x14ac:dyDescent="0.15">
      <c r="A3" s="522"/>
      <c r="B3" s="524"/>
      <c r="C3" s="58" t="s">
        <v>106</v>
      </c>
      <c r="D3" s="59" t="s">
        <v>107</v>
      </c>
      <c r="E3" s="60" t="s">
        <v>108</v>
      </c>
      <c r="F3" s="61" t="s">
        <v>109</v>
      </c>
      <c r="G3" s="59" t="s">
        <v>107</v>
      </c>
      <c r="H3" s="61" t="s">
        <v>110</v>
      </c>
      <c r="I3" s="62" t="s">
        <v>109</v>
      </c>
      <c r="J3" s="59" t="s">
        <v>107</v>
      </c>
      <c r="K3" s="63" t="s">
        <v>110</v>
      </c>
    </row>
    <row r="4" spans="1:11" ht="19.350000000000001" customHeight="1" x14ac:dyDescent="0.15">
      <c r="A4" s="522"/>
      <c r="B4" s="524"/>
      <c r="C4" s="64"/>
      <c r="D4" s="65"/>
      <c r="E4" s="66"/>
      <c r="F4" s="67"/>
      <c r="G4" s="68"/>
      <c r="H4" s="68"/>
      <c r="I4" s="69"/>
      <c r="J4" s="65"/>
      <c r="K4" s="70"/>
    </row>
    <row r="5" spans="1:11" ht="19.350000000000001" customHeight="1" x14ac:dyDescent="0.15">
      <c r="A5" s="522"/>
      <c r="B5" s="524"/>
      <c r="C5" s="64"/>
      <c r="D5" s="67"/>
      <c r="E5" s="71"/>
      <c r="F5" s="67"/>
      <c r="G5" s="59"/>
      <c r="H5" s="67"/>
      <c r="I5" s="69"/>
      <c r="J5" s="67" t="s">
        <v>111</v>
      </c>
      <c r="K5" s="70"/>
    </row>
    <row r="6" spans="1:11" ht="19.350000000000001" customHeight="1" x14ac:dyDescent="0.15">
      <c r="A6" s="522"/>
      <c r="B6" s="524"/>
      <c r="C6" s="64"/>
      <c r="D6" s="67"/>
      <c r="E6" s="71"/>
      <c r="F6" s="67"/>
      <c r="G6" s="72" t="s">
        <v>112</v>
      </c>
      <c r="H6" s="67"/>
      <c r="I6" s="69"/>
      <c r="J6" s="67" t="s">
        <v>113</v>
      </c>
      <c r="K6" s="70"/>
    </row>
    <row r="7" spans="1:11" ht="19.350000000000001" customHeight="1" x14ac:dyDescent="0.15">
      <c r="A7" s="522"/>
      <c r="B7" s="524"/>
      <c r="C7" s="64"/>
      <c r="D7" s="67"/>
      <c r="E7" s="71"/>
      <c r="F7" s="67"/>
      <c r="G7" s="67" t="s">
        <v>114</v>
      </c>
      <c r="H7" s="67"/>
      <c r="I7" s="69"/>
      <c r="J7" s="67" t="s">
        <v>115</v>
      </c>
      <c r="K7" s="70"/>
    </row>
    <row r="8" spans="1:11" ht="19.350000000000001" customHeight="1" x14ac:dyDescent="0.15">
      <c r="A8" s="522"/>
      <c r="B8" s="525"/>
      <c r="C8" s="73"/>
      <c r="D8" s="74"/>
      <c r="E8" s="75"/>
      <c r="F8" s="74"/>
      <c r="G8" s="74" t="s">
        <v>116</v>
      </c>
      <c r="H8" s="74"/>
      <c r="I8" s="76"/>
      <c r="J8" s="74" t="s">
        <v>117</v>
      </c>
      <c r="K8" s="77"/>
    </row>
    <row r="9" spans="1:11" ht="12.6" customHeight="1" x14ac:dyDescent="0.15">
      <c r="A9" s="522"/>
      <c r="B9" s="526" t="s">
        <v>118</v>
      </c>
      <c r="C9" s="528" t="s">
        <v>119</v>
      </c>
      <c r="D9" s="529"/>
      <c r="E9" s="530"/>
      <c r="F9" s="67"/>
      <c r="G9" s="67"/>
      <c r="H9" s="67"/>
      <c r="I9" s="69"/>
      <c r="J9" s="67"/>
      <c r="K9" s="70"/>
    </row>
    <row r="10" spans="1:11" ht="12.6" customHeight="1" x14ac:dyDescent="0.15">
      <c r="A10" s="522"/>
      <c r="B10" s="527"/>
      <c r="C10" s="531"/>
      <c r="D10" s="532"/>
      <c r="E10" s="533"/>
      <c r="F10" s="67"/>
      <c r="G10" s="67"/>
      <c r="H10" s="67"/>
      <c r="I10" s="69"/>
      <c r="J10" s="67"/>
      <c r="K10" s="70"/>
    </row>
    <row r="11" spans="1:11" ht="18" customHeight="1" x14ac:dyDescent="0.15">
      <c r="A11" s="522"/>
      <c r="B11" s="534" t="s">
        <v>120</v>
      </c>
      <c r="C11" s="536" t="s">
        <v>121</v>
      </c>
      <c r="D11" s="537"/>
      <c r="E11" s="538"/>
      <c r="F11" s="586" t="s">
        <v>122</v>
      </c>
      <c r="G11" s="537"/>
      <c r="H11" s="537"/>
      <c r="I11" s="571" t="s">
        <v>122</v>
      </c>
      <c r="J11" s="537"/>
      <c r="K11" s="572"/>
    </row>
    <row r="12" spans="1:11" ht="14.25" customHeight="1" x14ac:dyDescent="0.15">
      <c r="A12" s="522"/>
      <c r="B12" s="535"/>
      <c r="C12" s="539"/>
      <c r="D12" s="540"/>
      <c r="E12" s="541"/>
      <c r="F12" s="540"/>
      <c r="G12" s="540"/>
      <c r="H12" s="540"/>
      <c r="I12" s="573"/>
      <c r="J12" s="540"/>
      <c r="K12" s="574"/>
    </row>
    <row r="13" spans="1:11" ht="17.100000000000001" customHeight="1" x14ac:dyDescent="0.15">
      <c r="A13" s="522"/>
      <c r="B13" s="527"/>
      <c r="C13" s="542"/>
      <c r="D13" s="543"/>
      <c r="E13" s="544"/>
      <c r="F13" s="543"/>
      <c r="G13" s="543"/>
      <c r="H13" s="543"/>
      <c r="I13" s="575"/>
      <c r="J13" s="543"/>
      <c r="K13" s="576"/>
    </row>
    <row r="14" spans="1:11" ht="19.350000000000001" customHeight="1" x14ac:dyDescent="0.15">
      <c r="A14" s="522"/>
      <c r="B14" s="78"/>
      <c r="C14" s="64"/>
      <c r="D14" s="67"/>
      <c r="E14" s="577" t="s">
        <v>123</v>
      </c>
      <c r="F14" s="578"/>
      <c r="G14" s="578"/>
      <c r="H14" s="579"/>
      <c r="I14" s="69"/>
      <c r="J14" s="67" t="s">
        <v>124</v>
      </c>
      <c r="K14" s="70"/>
    </row>
    <row r="15" spans="1:11" ht="19.350000000000001" customHeight="1" x14ac:dyDescent="0.15">
      <c r="A15" s="522"/>
      <c r="B15" s="535" t="s">
        <v>125</v>
      </c>
      <c r="C15" s="550" t="s">
        <v>126</v>
      </c>
      <c r="D15" s="570"/>
      <c r="E15" s="580"/>
      <c r="F15" s="581"/>
      <c r="G15" s="581"/>
      <c r="H15" s="582"/>
      <c r="I15" s="69"/>
      <c r="J15" s="567" t="s">
        <v>2</v>
      </c>
      <c r="K15" s="70"/>
    </row>
    <row r="16" spans="1:11" ht="19.350000000000001" customHeight="1" x14ac:dyDescent="0.15">
      <c r="A16" s="522"/>
      <c r="B16" s="568"/>
      <c r="C16" s="550" t="s">
        <v>127</v>
      </c>
      <c r="D16" s="570"/>
      <c r="E16" s="580"/>
      <c r="F16" s="581"/>
      <c r="G16" s="581"/>
      <c r="H16" s="582"/>
      <c r="I16" s="69"/>
      <c r="J16" s="567"/>
      <c r="K16" s="70"/>
    </row>
    <row r="17" spans="1:11" ht="19.350000000000001" customHeight="1" x14ac:dyDescent="0.15">
      <c r="A17" s="522"/>
      <c r="B17" s="568"/>
      <c r="C17" s="587" t="s">
        <v>3</v>
      </c>
      <c r="D17" s="588"/>
      <c r="E17" s="580"/>
      <c r="F17" s="581"/>
      <c r="G17" s="581"/>
      <c r="H17" s="582"/>
      <c r="I17" s="69"/>
      <c r="J17" s="555" t="s">
        <v>128</v>
      </c>
      <c r="K17" s="70"/>
    </row>
    <row r="18" spans="1:11" ht="19.350000000000001" customHeight="1" x14ac:dyDescent="0.15">
      <c r="A18" s="522"/>
      <c r="B18" s="569"/>
      <c r="C18" s="550" t="s">
        <v>129</v>
      </c>
      <c r="D18" s="570"/>
      <c r="E18" s="580"/>
      <c r="F18" s="581"/>
      <c r="G18" s="581"/>
      <c r="H18" s="582"/>
      <c r="I18" s="69"/>
      <c r="J18" s="555"/>
      <c r="K18" s="70"/>
    </row>
    <row r="19" spans="1:11" ht="19.350000000000001" customHeight="1" x14ac:dyDescent="0.15">
      <c r="A19" s="522"/>
      <c r="B19" s="569"/>
      <c r="C19" s="64"/>
      <c r="E19" s="580"/>
      <c r="F19" s="581"/>
      <c r="G19" s="581"/>
      <c r="H19" s="582"/>
      <c r="I19" s="69"/>
      <c r="J19" s="72"/>
      <c r="K19" s="70"/>
    </row>
    <row r="20" spans="1:11" ht="19.350000000000001" customHeight="1" x14ac:dyDescent="0.15">
      <c r="A20" s="522"/>
      <c r="B20" s="569"/>
      <c r="C20" s="64"/>
      <c r="D20" s="67"/>
      <c r="E20" s="580"/>
      <c r="F20" s="581"/>
      <c r="G20" s="581"/>
      <c r="H20" s="582"/>
      <c r="I20" s="69"/>
      <c r="J20" s="72"/>
      <c r="K20" s="70"/>
    </row>
    <row r="21" spans="1:11" ht="19.350000000000001" customHeight="1" x14ac:dyDescent="0.15">
      <c r="A21" s="522"/>
      <c r="B21" s="569"/>
      <c r="C21" s="550" t="s">
        <v>130</v>
      </c>
      <c r="D21" s="551"/>
      <c r="E21" s="580"/>
      <c r="F21" s="581"/>
      <c r="G21" s="581"/>
      <c r="H21" s="582"/>
      <c r="I21" s="69"/>
      <c r="J21" s="72"/>
      <c r="K21" s="70"/>
    </row>
    <row r="22" spans="1:11" ht="6.75" customHeight="1" x14ac:dyDescent="0.15">
      <c r="A22" s="522"/>
      <c r="B22" s="79"/>
      <c r="C22" s="73"/>
      <c r="D22" s="74"/>
      <c r="E22" s="583"/>
      <c r="F22" s="584"/>
      <c r="G22" s="584"/>
      <c r="H22" s="585"/>
      <c r="I22" s="76"/>
      <c r="J22" s="74"/>
      <c r="K22" s="77"/>
    </row>
    <row r="23" spans="1:11" ht="18.600000000000001" customHeight="1" x14ac:dyDescent="0.15">
      <c r="A23" s="522"/>
      <c r="B23" s="552" t="s">
        <v>131</v>
      </c>
      <c r="C23" s="64"/>
      <c r="D23" s="67" t="s">
        <v>132</v>
      </c>
      <c r="E23" s="71"/>
      <c r="F23" s="561" t="s">
        <v>133</v>
      </c>
      <c r="G23" s="562"/>
      <c r="H23" s="563"/>
      <c r="I23" s="69"/>
      <c r="J23" s="564" t="s">
        <v>134</v>
      </c>
      <c r="K23" s="70"/>
    </row>
    <row r="24" spans="1:11" ht="18.600000000000001" customHeight="1" x14ac:dyDescent="0.15">
      <c r="A24" s="522"/>
      <c r="B24" s="553"/>
      <c r="C24" s="64"/>
      <c r="D24" s="555" t="s">
        <v>135</v>
      </c>
      <c r="E24" s="71"/>
      <c r="F24" s="557" t="s">
        <v>135</v>
      </c>
      <c r="G24" s="558"/>
      <c r="H24" s="67"/>
      <c r="I24" s="69"/>
      <c r="J24" s="565"/>
      <c r="K24" s="70"/>
    </row>
    <row r="25" spans="1:11" ht="18.600000000000001" customHeight="1" x14ac:dyDescent="0.15">
      <c r="A25" s="522"/>
      <c r="B25" s="554"/>
      <c r="C25" s="73"/>
      <c r="D25" s="556"/>
      <c r="E25" s="75"/>
      <c r="F25" s="559"/>
      <c r="G25" s="560"/>
      <c r="H25" s="74"/>
      <c r="I25" s="76"/>
      <c r="J25" s="566"/>
      <c r="K25" s="77"/>
    </row>
    <row r="26" spans="1:11" ht="17.45" customHeight="1" x14ac:dyDescent="0.15">
      <c r="A26" s="522"/>
      <c r="B26" s="53" t="s">
        <v>41</v>
      </c>
      <c r="C26" s="81"/>
      <c r="D26" s="545" t="s">
        <v>136</v>
      </c>
      <c r="E26" s="545"/>
      <c r="F26" s="545"/>
      <c r="G26" s="545"/>
      <c r="H26" s="82"/>
      <c r="I26" s="83"/>
      <c r="J26" s="84"/>
      <c r="K26" s="85"/>
    </row>
    <row r="27" spans="1:11" ht="15.75" customHeight="1" x14ac:dyDescent="0.15">
      <c r="A27" s="522"/>
      <c r="B27" s="86"/>
      <c r="C27" s="73"/>
      <c r="D27" s="546"/>
      <c r="E27" s="546"/>
      <c r="F27" s="546"/>
      <c r="G27" s="546"/>
      <c r="H27" s="74"/>
      <c r="I27" s="76"/>
      <c r="J27" s="80"/>
      <c r="K27" s="77"/>
    </row>
    <row r="28" spans="1:11" ht="16.5" customHeight="1" x14ac:dyDescent="0.15">
      <c r="A28" s="522"/>
      <c r="B28" s="87"/>
      <c r="C28" s="547" t="s">
        <v>137</v>
      </c>
      <c r="D28" s="548"/>
      <c r="E28" s="548"/>
      <c r="F28" s="548"/>
      <c r="G28" s="548"/>
      <c r="H28" s="548"/>
      <c r="I28" s="548"/>
      <c r="J28" s="548"/>
      <c r="K28" s="549"/>
    </row>
    <row r="29" spans="1:11" ht="18.75" customHeight="1" x14ac:dyDescent="0.15">
      <c r="A29" s="522"/>
      <c r="B29" s="88" t="s">
        <v>138</v>
      </c>
      <c r="C29" s="64"/>
      <c r="D29" s="72"/>
      <c r="E29" s="72"/>
      <c r="F29" s="89"/>
      <c r="G29" s="72"/>
      <c r="H29" s="67"/>
      <c r="I29" s="90"/>
      <c r="J29" s="91"/>
      <c r="K29" s="92"/>
    </row>
    <row r="30" spans="1:11" ht="42" customHeight="1" thickBot="1" x14ac:dyDescent="0.2">
      <c r="A30" s="522"/>
      <c r="B30" s="93" t="s">
        <v>139</v>
      </c>
      <c r="C30" s="94"/>
      <c r="D30" s="95"/>
      <c r="E30" s="95"/>
      <c r="F30" s="96"/>
      <c r="G30" s="95"/>
      <c r="H30" s="97"/>
      <c r="I30" s="98"/>
      <c r="J30" s="99"/>
      <c r="K30" s="100"/>
    </row>
    <row r="31" spans="1:11" ht="10.5" customHeight="1" x14ac:dyDescent="0.15">
      <c r="A31" s="522"/>
      <c r="B31" s="101" t="s">
        <v>140</v>
      </c>
      <c r="K31" s="143" t="s">
        <v>295</v>
      </c>
    </row>
    <row r="32" spans="1:11" ht="10.5" customHeight="1" x14ac:dyDescent="0.15">
      <c r="A32" s="522"/>
      <c r="B32" s="101" t="s">
        <v>4</v>
      </c>
      <c r="H32" s="101"/>
    </row>
    <row r="33" spans="1:2" ht="10.5" customHeight="1" x14ac:dyDescent="0.15">
      <c r="A33" s="522"/>
      <c r="B33" s="101" t="s">
        <v>141</v>
      </c>
    </row>
    <row r="34" spans="1:2" ht="10.5" customHeight="1" x14ac:dyDescent="0.15">
      <c r="A34" s="522"/>
      <c r="B34" s="101" t="s">
        <v>20</v>
      </c>
    </row>
  </sheetData>
  <mergeCells count="24">
    <mergeCell ref="B15:B21"/>
    <mergeCell ref="C15:D15"/>
    <mergeCell ref="C16:D16"/>
    <mergeCell ref="I11:K13"/>
    <mergeCell ref="E14:H22"/>
    <mergeCell ref="F11:H13"/>
    <mergeCell ref="C17:D17"/>
    <mergeCell ref="C18:D18"/>
    <mergeCell ref="A1:A34"/>
    <mergeCell ref="B2:B8"/>
    <mergeCell ref="B9:B10"/>
    <mergeCell ref="C9:E10"/>
    <mergeCell ref="B11:B13"/>
    <mergeCell ref="C11:E13"/>
    <mergeCell ref="D26:G27"/>
    <mergeCell ref="C28:K28"/>
    <mergeCell ref="C21:D21"/>
    <mergeCell ref="B23:B25"/>
    <mergeCell ref="D24:D25"/>
    <mergeCell ref="F24:G25"/>
    <mergeCell ref="F23:H23"/>
    <mergeCell ref="J23:J25"/>
    <mergeCell ref="J15:J16"/>
    <mergeCell ref="J17:J18"/>
  </mergeCells>
  <phoneticPr fontId="15"/>
  <pageMargins left="0.19685039370078741" right="0" top="0.35433070866141736" bottom="0" header="0.19685039370078741" footer="0.19685039370078741"/>
  <pageSetup paperSize="9" orientation="landscape" r:id="rId1"/>
  <headerFooter alignWithMargins="0"/>
  <drawing r:id="rId2"/>
  <legacyDrawing r:id="rId3"/>
  <oleObjects>
    <mc:AlternateContent xmlns:mc="http://schemas.openxmlformats.org/markup-compatibility/2006">
      <mc:Choice Requires="x14">
        <oleObject progId="Word.Picture.8" shapeId="16452" r:id="rId4">
          <objectPr defaultSize="0" autoPict="0" r:id="rId5">
            <anchor moveWithCells="1" sizeWithCells="1">
              <from>
                <xdr:col>7</xdr:col>
                <xdr:colOff>47625</xdr:colOff>
                <xdr:row>23</xdr:row>
                <xdr:rowOff>123825</xdr:rowOff>
              </from>
              <to>
                <xdr:col>7</xdr:col>
                <xdr:colOff>723900</xdr:colOff>
                <xdr:row>26</xdr:row>
                <xdr:rowOff>114300</xdr:rowOff>
              </to>
            </anchor>
          </objectPr>
        </oleObject>
      </mc:Choice>
      <mc:Fallback>
        <oleObject progId="Word.Picture.8" shapeId="16452"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V16"/>
  <sheetViews>
    <sheetView zoomScale="70" zoomScaleNormal="70" workbookViewId="0">
      <selection activeCell="Q12" sqref="Q12:R12"/>
    </sheetView>
  </sheetViews>
  <sheetFormatPr defaultColWidth="8.25" defaultRowHeight="13.5" x14ac:dyDescent="0.15"/>
  <cols>
    <col min="1" max="1" width="13.25" style="8" customWidth="1"/>
    <col min="2" max="2" width="10.25" style="8" customWidth="1"/>
    <col min="3" max="3" width="6.625" style="8" customWidth="1"/>
    <col min="4" max="12" width="6.125" style="8" customWidth="1"/>
    <col min="13" max="14" width="4.625" style="8" customWidth="1"/>
    <col min="15" max="16" width="9.5" style="8" customWidth="1"/>
    <col min="17" max="17" width="3.75" style="8" customWidth="1"/>
    <col min="18" max="18" width="12.875" style="8" customWidth="1"/>
    <col min="19" max="16384" width="8.25" style="8"/>
  </cols>
  <sheetData>
    <row r="1" spans="1:22" s="5" customFormat="1" ht="56.25" customHeight="1" x14ac:dyDescent="0.15">
      <c r="A1" s="589" t="s">
        <v>477</v>
      </c>
      <c r="B1" s="590"/>
      <c r="C1" s="590"/>
      <c r="D1" s="590"/>
      <c r="E1" s="590"/>
      <c r="F1" s="590"/>
      <c r="G1" s="590"/>
      <c r="H1" s="590"/>
      <c r="I1" s="590"/>
      <c r="J1" s="590"/>
      <c r="K1" s="590"/>
      <c r="L1" s="590"/>
      <c r="M1" s="590"/>
      <c r="N1" s="590"/>
      <c r="O1" s="590"/>
      <c r="P1" s="590"/>
      <c r="Q1" s="590"/>
      <c r="R1" s="591"/>
    </row>
    <row r="2" spans="1:22" s="5" customFormat="1" ht="42" customHeight="1" x14ac:dyDescent="0.15">
      <c r="A2" s="306" t="s">
        <v>94</v>
      </c>
      <c r="B2" s="307" t="str">
        <f>IF('6.入力シート'!F7=1,"あり","")&amp;IF('6.入力シート'!F7=2,"なし","")</f>
        <v/>
      </c>
      <c r="C2" s="592" t="str">
        <f>CONCATENATE("入院日：",TEXT('6.入力シート'!T15, "yyyy年m月d日"),"／退院日： ",TEXT('6.入力シート'!F72, "yyyy年m月d日"))</f>
        <v>入院日：1900年1月0日／退院日： 1900年1月0日</v>
      </c>
      <c r="D2" s="593"/>
      <c r="E2" s="593"/>
      <c r="F2" s="593"/>
      <c r="G2" s="593"/>
      <c r="H2" s="593"/>
      <c r="I2" s="593"/>
      <c r="J2" s="593"/>
      <c r="K2" s="593"/>
      <c r="L2" s="594"/>
      <c r="M2" s="595" t="str">
        <f ca="1">CONCATENATE("記載日：",TEXT('6.入力シート'!E2, "yyyy年m月d日"))</f>
        <v>記載日：2024年5月1日</v>
      </c>
      <c r="N2" s="596"/>
      <c r="O2" s="596"/>
      <c r="P2" s="596"/>
      <c r="Q2" s="596"/>
      <c r="R2" s="597"/>
    </row>
    <row r="3" spans="1:22" s="5" customFormat="1" ht="42" customHeight="1" x14ac:dyDescent="0.15">
      <c r="A3" s="598" t="s">
        <v>27</v>
      </c>
      <c r="B3" s="598"/>
      <c r="C3" s="599" t="str">
        <f>'6.入力シート'!T3</f>
        <v/>
      </c>
      <c r="D3" s="599"/>
      <c r="E3" s="599"/>
      <c r="F3" s="599"/>
      <c r="G3" s="599"/>
      <c r="H3" s="250"/>
      <c r="I3" s="598" t="s">
        <v>26</v>
      </c>
      <c r="J3" s="598"/>
      <c r="K3" s="600" t="str">
        <f>'6.入力シート'!T4</f>
        <v/>
      </c>
      <c r="L3" s="601"/>
      <c r="M3" s="602" t="s">
        <v>478</v>
      </c>
      <c r="N3" s="602"/>
      <c r="O3" s="603" t="str">
        <f>TEXT('6.入力シート'!T5, "yyyy年m月d日")</f>
        <v>1900年1月0日</v>
      </c>
      <c r="P3" s="603"/>
      <c r="Q3" s="599" t="str">
        <f ca="1">CONCATENATE('6.入力シート'!E6,"歳")</f>
        <v>124歳</v>
      </c>
      <c r="R3" s="604"/>
    </row>
    <row r="4" spans="1:22" s="5" customFormat="1" ht="42" customHeight="1" x14ac:dyDescent="0.15">
      <c r="A4" s="605" t="s">
        <v>479</v>
      </c>
      <c r="B4" s="605"/>
      <c r="C4" s="606" t="str">
        <f>'6.入力シート'!T11</f>
        <v/>
      </c>
      <c r="D4" s="607"/>
      <c r="E4" s="607"/>
      <c r="F4" s="607"/>
      <c r="G4" s="607"/>
      <c r="H4" s="607"/>
      <c r="I4" s="598" t="s">
        <v>480</v>
      </c>
      <c r="J4" s="598"/>
      <c r="K4" s="598"/>
      <c r="L4" s="608" t="str">
        <f>'6.入力シート'!T8</f>
        <v/>
      </c>
      <c r="M4" s="608"/>
      <c r="N4" s="608"/>
      <c r="O4" s="608"/>
      <c r="P4" s="608"/>
      <c r="Q4" s="608"/>
      <c r="R4" s="609"/>
    </row>
    <row r="5" spans="1:22" s="5" customFormat="1" ht="42" customHeight="1" x14ac:dyDescent="0.15">
      <c r="A5" s="605" t="s">
        <v>481</v>
      </c>
      <c r="B5" s="605"/>
      <c r="C5" s="610" t="str">
        <f>'6.入力シート'!E12</f>
        <v>御担当</v>
      </c>
      <c r="D5" s="611"/>
      <c r="E5" s="611"/>
      <c r="F5" s="611"/>
      <c r="G5" s="611"/>
      <c r="H5" s="611"/>
      <c r="I5" s="612" t="s">
        <v>626</v>
      </c>
      <c r="J5" s="613"/>
      <c r="K5" s="613"/>
      <c r="L5" s="614" t="str">
        <f>"  "&amp;'6.入力シート'!T9&amp;"科   "&amp;'6.入力シート'!T10</f>
        <v xml:space="preserve">  科   </v>
      </c>
      <c r="M5" s="615"/>
      <c r="N5" s="615"/>
      <c r="O5" s="615"/>
      <c r="P5" s="615"/>
      <c r="Q5" s="615"/>
      <c r="R5" s="616"/>
    </row>
    <row r="6" spans="1:22" s="5" customFormat="1" ht="42" customHeight="1" x14ac:dyDescent="0.15">
      <c r="A6" s="617" t="s">
        <v>618</v>
      </c>
      <c r="B6" s="618"/>
      <c r="C6" s="624" t="str">
        <f>'6.入力シート'!Q57</f>
        <v/>
      </c>
      <c r="D6" s="600"/>
      <c r="E6" s="600"/>
      <c r="F6" s="600"/>
      <c r="G6" s="600"/>
      <c r="H6" s="601"/>
      <c r="I6" s="617" t="s">
        <v>616</v>
      </c>
      <c r="J6" s="618"/>
      <c r="K6" s="625">
        <f>'6.入力シート'!T14</f>
        <v>0</v>
      </c>
      <c r="L6" s="626"/>
      <c r="M6" s="627"/>
      <c r="N6" s="628" t="s">
        <v>28</v>
      </c>
      <c r="O6" s="629"/>
      <c r="P6" s="624" t="str">
        <f>'6.入力シート'!T70</f>
        <v/>
      </c>
      <c r="Q6" s="600"/>
      <c r="R6" s="601"/>
    </row>
    <row r="7" spans="1:22" s="5" customFormat="1" ht="42" customHeight="1" x14ac:dyDescent="0.15">
      <c r="A7" s="605" t="s">
        <v>482</v>
      </c>
      <c r="B7" s="605"/>
      <c r="C7" s="619" t="str">
        <f>'6.入力シート'!T20</f>
        <v/>
      </c>
      <c r="D7" s="620"/>
      <c r="E7" s="620"/>
      <c r="F7" s="620"/>
      <c r="G7" s="620"/>
      <c r="H7" s="620"/>
      <c r="I7" s="598" t="s">
        <v>147</v>
      </c>
      <c r="J7" s="598"/>
      <c r="K7" s="598"/>
      <c r="L7" s="621" t="str">
        <f>'6.入力シート'!T22</f>
        <v/>
      </c>
      <c r="M7" s="621"/>
      <c r="N7" s="621"/>
      <c r="O7" s="621"/>
      <c r="P7" s="622"/>
      <c r="Q7" s="622"/>
      <c r="R7" s="623"/>
    </row>
    <row r="8" spans="1:22" s="471" customFormat="1" ht="222" customHeight="1" x14ac:dyDescent="0.15">
      <c r="A8" s="605" t="s">
        <v>483</v>
      </c>
      <c r="B8" s="605"/>
      <c r="C8" s="630" t="str">
        <f>CONCATENATE("平素より大変お世話になっております。 当院入院中の患者様をご紹介させていただきます。 ",TEXT('6.入力シート'!T14, "yyyy年m月d日"),"、",'6.入力シート'!T18,"を生じて当院に入院し、",'6.入力シート'!T46,"と診断しました。生活習慣病管理は ",'6.入力シート'!T59," の方針です。","継続が必要な抗血栓薬は",'6.入力シート'!T67,"です。入院中の治療は",'6.入力シート'!T24,"に対し、",'6.入力シート'!T32,"を行いました。入院中の脳卒中再発は",'6.入力シート'!T40,"、入院中の合併症は",'6.入力シート'!T43,"でした。",'6.入力シート'!T70,"についてご検討いただけますと幸いです。何卒よろしくお願いします。")</f>
        <v>平素より大変お世話になっております。 当院入院中の患者様をご紹介させていただきます。 1900年1月0日、を生じて当院に入院し、と診断しました。生活習慣病管理は 血圧130/80 mmHg脂質（LDL）100mg/dL未満、血糖（HgA1c）7%未満 の方針です。継続が必要な抗血栓薬はです。入院中の治療はに対し、を行いました。入院中の脳卒中再発は、入院中の合併症はでした。についてご検討いただけますと幸いです。何卒よろしくお願いします。</v>
      </c>
      <c r="D8" s="630"/>
      <c r="E8" s="630"/>
      <c r="F8" s="630"/>
      <c r="G8" s="630"/>
      <c r="H8" s="630"/>
      <c r="I8" s="630"/>
      <c r="J8" s="630"/>
      <c r="K8" s="630"/>
      <c r="L8" s="630"/>
      <c r="M8" s="630"/>
      <c r="N8" s="630"/>
      <c r="O8" s="630"/>
      <c r="P8" s="630"/>
      <c r="Q8" s="630"/>
      <c r="R8" s="631"/>
    </row>
    <row r="9" spans="1:22" s="471" customFormat="1" ht="222" customHeight="1" x14ac:dyDescent="0.15">
      <c r="A9" s="605" t="s">
        <v>574</v>
      </c>
      <c r="B9" s="605"/>
      <c r="C9" s="630" t="str">
        <f>'6.入力シート'!$T$74</f>
        <v/>
      </c>
      <c r="D9" s="630"/>
      <c r="E9" s="630"/>
      <c r="F9" s="630"/>
      <c r="G9" s="630"/>
      <c r="H9" s="630"/>
      <c r="I9" s="630"/>
      <c r="J9" s="630"/>
      <c r="K9" s="630"/>
      <c r="L9" s="630"/>
      <c r="M9" s="630"/>
      <c r="N9" s="630"/>
      <c r="O9" s="630"/>
      <c r="P9" s="630"/>
      <c r="Q9" s="630"/>
      <c r="R9" s="631"/>
      <c r="S9" s="472"/>
      <c r="T9" s="472"/>
      <c r="U9" s="472"/>
      <c r="V9" s="472"/>
    </row>
    <row r="10" spans="1:22" s="5" customFormat="1" ht="42" customHeight="1" x14ac:dyDescent="0.15">
      <c r="A10" s="605" t="s">
        <v>485</v>
      </c>
      <c r="B10" s="605"/>
      <c r="C10" s="632" t="str">
        <f>'6.入力シート'!T16</f>
        <v/>
      </c>
      <c r="D10" s="632"/>
      <c r="E10" s="632"/>
      <c r="F10" s="632"/>
      <c r="G10" s="598" t="s">
        <v>486</v>
      </c>
      <c r="H10" s="598"/>
      <c r="I10" s="598"/>
      <c r="J10" s="600" t="str">
        <f>'6.入力シート'!T75</f>
        <v/>
      </c>
      <c r="K10" s="600"/>
      <c r="L10" s="600"/>
      <c r="M10" s="600"/>
      <c r="N10" s="633" t="s">
        <v>487</v>
      </c>
      <c r="O10" s="633"/>
      <c r="P10" s="633"/>
      <c r="Q10" s="608" t="str">
        <f>'6.入力シート'!T17</f>
        <v/>
      </c>
      <c r="R10" s="609"/>
    </row>
    <row r="11" spans="1:22" s="5" customFormat="1" ht="42" customHeight="1" x14ac:dyDescent="0.15">
      <c r="A11" s="634" t="s">
        <v>488</v>
      </c>
      <c r="B11" s="635"/>
      <c r="C11" s="636" t="str">
        <f>'6.入力シート'!$T$76</f>
        <v/>
      </c>
      <c r="D11" s="630"/>
      <c r="E11" s="630"/>
      <c r="F11" s="630"/>
      <c r="G11" s="630"/>
      <c r="H11" s="631"/>
      <c r="I11" s="637" t="s">
        <v>489</v>
      </c>
      <c r="J11" s="638"/>
      <c r="K11" s="639"/>
      <c r="L11" s="640" t="str">
        <f>'6.入力シート'!$T$80</f>
        <v/>
      </c>
      <c r="M11" s="641"/>
      <c r="N11" s="641"/>
      <c r="O11" s="641"/>
      <c r="P11" s="641"/>
      <c r="Q11" s="641"/>
      <c r="R11" s="642"/>
    </row>
    <row r="12" spans="1:22" s="5" customFormat="1" ht="90" customHeight="1" x14ac:dyDescent="0.15">
      <c r="A12" s="643" t="s">
        <v>490</v>
      </c>
      <c r="B12" s="644"/>
      <c r="C12" s="647" t="s">
        <v>491</v>
      </c>
      <c r="D12" s="648"/>
      <c r="E12" s="649" t="str">
        <f>'6.入力シート'!T78</f>
        <v/>
      </c>
      <c r="F12" s="649"/>
      <c r="G12" s="649"/>
      <c r="H12" s="649"/>
      <c r="I12" s="649"/>
      <c r="J12" s="649"/>
      <c r="K12" s="649"/>
      <c r="L12" s="649"/>
      <c r="M12" s="649"/>
      <c r="N12" s="649"/>
      <c r="O12" s="649"/>
      <c r="P12" s="650"/>
      <c r="Q12" s="636" t="str">
        <f>'6.入力シート'!T77</f>
        <v/>
      </c>
      <c r="R12" s="631"/>
    </row>
    <row r="13" spans="1:22" s="5" customFormat="1" ht="42" customHeight="1" x14ac:dyDescent="0.15">
      <c r="A13" s="645"/>
      <c r="B13" s="646"/>
      <c r="C13" s="647" t="s">
        <v>492</v>
      </c>
      <c r="D13" s="648"/>
      <c r="E13" s="630" t="str">
        <f>'6.入力シート'!T79</f>
        <v/>
      </c>
      <c r="F13" s="630"/>
      <c r="G13" s="630"/>
      <c r="H13" s="630"/>
      <c r="I13" s="630"/>
      <c r="J13" s="630"/>
      <c r="K13" s="630"/>
      <c r="L13" s="630"/>
      <c r="M13" s="630"/>
      <c r="N13" s="630"/>
      <c r="O13" s="630"/>
      <c r="P13" s="630"/>
      <c r="Q13" s="630"/>
      <c r="R13" s="631"/>
    </row>
    <row r="14" spans="1:22" s="3" customFormat="1" ht="113.25" customHeight="1" x14ac:dyDescent="0.15">
      <c r="A14" s="612" t="s">
        <v>493</v>
      </c>
      <c r="B14" s="639"/>
      <c r="C14" s="652" t="str">
        <f>'6.入力シート'!T87</f>
        <v/>
      </c>
      <c r="D14" s="653"/>
      <c r="E14" s="653"/>
      <c r="F14" s="653"/>
      <c r="G14" s="653"/>
      <c r="H14" s="653"/>
      <c r="I14" s="653"/>
      <c r="J14" s="653"/>
      <c r="K14" s="653"/>
      <c r="L14" s="653"/>
      <c r="M14" s="653"/>
      <c r="N14" s="653"/>
      <c r="O14" s="653"/>
      <c r="P14" s="653"/>
      <c r="Q14" s="653"/>
      <c r="R14" s="654"/>
    </row>
    <row r="15" spans="1:22" ht="42" customHeight="1" x14ac:dyDescent="0.15">
      <c r="A15" s="637" t="s">
        <v>35</v>
      </c>
      <c r="B15" s="638"/>
      <c r="C15" s="251" t="s">
        <v>494</v>
      </c>
      <c r="D15" s="608" t="str">
        <f>'6.入力シート'!T82</f>
        <v/>
      </c>
      <c r="E15" s="608"/>
      <c r="F15" s="608" t="s">
        <v>495</v>
      </c>
      <c r="G15" s="608"/>
      <c r="H15" s="641" t="str">
        <f>'6.入力シート'!T83</f>
        <v/>
      </c>
      <c r="I15" s="641"/>
      <c r="J15" s="641"/>
      <c r="K15" s="641"/>
      <c r="L15" s="641"/>
      <c r="M15" s="641"/>
      <c r="N15" s="641"/>
      <c r="O15" s="641"/>
      <c r="P15" s="641"/>
      <c r="Q15" s="252" t="s">
        <v>496</v>
      </c>
      <c r="R15" s="253"/>
    </row>
    <row r="16" spans="1:22" ht="42" customHeight="1" x14ac:dyDescent="0.15">
      <c r="A16" s="651" t="s">
        <v>497</v>
      </c>
      <c r="B16" s="598"/>
      <c r="C16" s="630" t="str">
        <f>'6.入力シート'!T84</f>
        <v/>
      </c>
      <c r="D16" s="630"/>
      <c r="E16" s="630"/>
      <c r="F16" s="630"/>
      <c r="G16" s="630"/>
      <c r="H16" s="630"/>
      <c r="I16" s="630"/>
      <c r="J16" s="630"/>
      <c r="K16" s="630"/>
      <c r="L16" s="630"/>
      <c r="M16" s="630"/>
      <c r="N16" s="630"/>
      <c r="O16" s="630"/>
      <c r="P16" s="630"/>
      <c r="Q16" s="630"/>
      <c r="R16" s="631"/>
    </row>
  </sheetData>
  <mergeCells count="56">
    <mergeCell ref="A16:B16"/>
    <mergeCell ref="C16:R16"/>
    <mergeCell ref="A14:B14"/>
    <mergeCell ref="C14:R14"/>
    <mergeCell ref="A15:B15"/>
    <mergeCell ref="D15:E15"/>
    <mergeCell ref="F15:G15"/>
    <mergeCell ref="H15:P15"/>
    <mergeCell ref="A11:B11"/>
    <mergeCell ref="C11:H11"/>
    <mergeCell ref="I11:K11"/>
    <mergeCell ref="L11:R11"/>
    <mergeCell ref="A12:B13"/>
    <mergeCell ref="C12:D12"/>
    <mergeCell ref="E12:P12"/>
    <mergeCell ref="Q12:R12"/>
    <mergeCell ref="C13:D13"/>
    <mergeCell ref="E13:R13"/>
    <mergeCell ref="A8:B8"/>
    <mergeCell ref="C8:R8"/>
    <mergeCell ref="A9:B9"/>
    <mergeCell ref="C9:R9"/>
    <mergeCell ref="A10:B10"/>
    <mergeCell ref="C10:F10"/>
    <mergeCell ref="G10:I10"/>
    <mergeCell ref="J10:M10"/>
    <mergeCell ref="N10:P10"/>
    <mergeCell ref="Q10:R10"/>
    <mergeCell ref="A6:B6"/>
    <mergeCell ref="A7:B7"/>
    <mergeCell ref="C7:H7"/>
    <mergeCell ref="I7:K7"/>
    <mergeCell ref="L7:R7"/>
    <mergeCell ref="P6:R6"/>
    <mergeCell ref="I6:J6"/>
    <mergeCell ref="C6:H6"/>
    <mergeCell ref="K6:M6"/>
    <mergeCell ref="N6:O6"/>
    <mergeCell ref="A4:B4"/>
    <mergeCell ref="C4:H4"/>
    <mergeCell ref="I4:K4"/>
    <mergeCell ref="L4:R4"/>
    <mergeCell ref="A5:B5"/>
    <mergeCell ref="C5:H5"/>
    <mergeCell ref="I5:K5"/>
    <mergeCell ref="L5:R5"/>
    <mergeCell ref="A1:R1"/>
    <mergeCell ref="C2:L2"/>
    <mergeCell ref="M2:R2"/>
    <mergeCell ref="A3:B3"/>
    <mergeCell ref="C3:G3"/>
    <mergeCell ref="I3:J3"/>
    <mergeCell ref="K3:L3"/>
    <mergeCell ref="M3:N3"/>
    <mergeCell ref="O3:P3"/>
    <mergeCell ref="Q3:R3"/>
  </mergeCells>
  <phoneticPr fontId="15"/>
  <pageMargins left="0.62992125984251968" right="3.937007874015748E-2" top="0.35433070866141736" bottom="0.35433070866141736" header="0.31496062992125984" footer="0.31496062992125984"/>
  <pageSetup paperSize="9" scale="74"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W98"/>
  <sheetViews>
    <sheetView zoomScaleNormal="100" workbookViewId="0">
      <selection activeCell="Y7" sqref="Y7"/>
    </sheetView>
  </sheetViews>
  <sheetFormatPr defaultColWidth="11.5" defaultRowHeight="26.25" customHeight="1" x14ac:dyDescent="0.15"/>
  <cols>
    <col min="1" max="1" width="19.25" style="264" bestFit="1" customWidth="1"/>
    <col min="2" max="2" width="9.75" style="265" customWidth="1"/>
    <col min="3" max="3" width="18.375" style="266" customWidth="1"/>
    <col min="4" max="4" width="26" style="267" customWidth="1"/>
    <col min="5" max="5" width="76.125" style="258" customWidth="1"/>
    <col min="6" max="6" width="20" style="258" hidden="1" customWidth="1"/>
    <col min="7" max="7" width="28.25" style="258" hidden="1" customWidth="1"/>
    <col min="8" max="9" width="6.125" style="258" hidden="1" customWidth="1"/>
    <col min="10" max="10" width="8.125" style="258" hidden="1" customWidth="1"/>
    <col min="11" max="11" width="6.125" style="258" hidden="1" customWidth="1"/>
    <col min="12" max="12" width="16.75" style="258" hidden="1" customWidth="1"/>
    <col min="13" max="13" width="6.375" style="258" hidden="1" customWidth="1"/>
    <col min="14" max="15" width="6.125" style="258" hidden="1" customWidth="1"/>
    <col min="16" max="16" width="19.75" style="258" hidden="1" customWidth="1"/>
    <col min="17" max="19" width="6.125" style="258" hidden="1" customWidth="1"/>
    <col min="20" max="20" width="52.75" style="258" hidden="1" customWidth="1"/>
    <col min="21" max="21" width="5.375" style="258" customWidth="1"/>
    <col min="22" max="22" width="11.5" style="258" customWidth="1"/>
    <col min="23" max="23" width="63" style="258" hidden="1" customWidth="1"/>
    <col min="24" max="16384" width="11.5" style="258"/>
  </cols>
  <sheetData>
    <row r="1" spans="1:20" s="254" customFormat="1" ht="35.25" customHeight="1" x14ac:dyDescent="0.15">
      <c r="A1" s="667" t="s">
        <v>498</v>
      </c>
      <c r="B1" s="667"/>
      <c r="C1" s="667"/>
      <c r="D1" s="275" t="s">
        <v>499</v>
      </c>
      <c r="E1" s="275" t="s">
        <v>500</v>
      </c>
      <c r="F1" s="668" t="s">
        <v>501</v>
      </c>
      <c r="G1" s="668"/>
      <c r="H1" s="668"/>
      <c r="I1" s="668"/>
      <c r="J1" s="668"/>
      <c r="K1" s="668"/>
      <c r="L1" s="668"/>
      <c r="M1" s="668"/>
      <c r="N1" s="668"/>
      <c r="O1" s="668"/>
      <c r="P1" s="668"/>
      <c r="Q1" s="668"/>
      <c r="R1" s="668"/>
      <c r="S1" s="668"/>
      <c r="T1" s="668"/>
    </row>
    <row r="2" spans="1:20" s="254" customFormat="1" ht="26.25" customHeight="1" x14ac:dyDescent="0.15">
      <c r="A2" s="656" t="s">
        <v>502</v>
      </c>
      <c r="B2" s="660"/>
      <c r="C2" s="657"/>
      <c r="D2" s="276" t="s">
        <v>586</v>
      </c>
      <c r="E2" s="271">
        <f ca="1">TODAY()</f>
        <v>45413</v>
      </c>
      <c r="F2" s="292"/>
      <c r="G2" s="293"/>
      <c r="H2" s="293"/>
      <c r="I2" s="293"/>
      <c r="J2" s="293"/>
      <c r="K2" s="293"/>
      <c r="L2" s="293"/>
      <c r="M2" s="293"/>
      <c r="N2" s="293"/>
      <c r="O2" s="293"/>
      <c r="P2" s="293"/>
      <c r="Q2" s="293"/>
      <c r="R2" s="293"/>
      <c r="S2" s="293"/>
      <c r="T2" s="256">
        <f ca="1">E2</f>
        <v>45413</v>
      </c>
    </row>
    <row r="3" spans="1:20" ht="30" customHeight="1" x14ac:dyDescent="0.15">
      <c r="A3" s="656" t="s">
        <v>506</v>
      </c>
      <c r="B3" s="660"/>
      <c r="C3" s="657"/>
      <c r="D3" s="276" t="s">
        <v>585</v>
      </c>
      <c r="E3" s="272" t="str">
        <f>'1.表紙'!D9&amp;""</f>
        <v/>
      </c>
      <c r="F3" s="294"/>
      <c r="G3" s="293"/>
      <c r="H3" s="293"/>
      <c r="I3" s="293"/>
      <c r="J3" s="293"/>
      <c r="K3" s="293"/>
      <c r="L3" s="293"/>
      <c r="M3" s="293"/>
      <c r="N3" s="293"/>
      <c r="O3" s="293"/>
      <c r="P3" s="293"/>
      <c r="Q3" s="293"/>
      <c r="R3" s="293"/>
      <c r="S3" s="293"/>
      <c r="T3" s="257" t="str">
        <f>E3</f>
        <v/>
      </c>
    </row>
    <row r="4" spans="1:20" ht="30" customHeight="1" x14ac:dyDescent="0.15">
      <c r="A4" s="656" t="s">
        <v>508</v>
      </c>
      <c r="B4" s="660"/>
      <c r="C4" s="657"/>
      <c r="D4" s="276" t="s">
        <v>585</v>
      </c>
      <c r="E4" s="273" t="str">
        <f>'1.表紙'!I9</f>
        <v>　</v>
      </c>
      <c r="F4" s="295"/>
      <c r="G4" s="294"/>
      <c r="H4" s="293"/>
      <c r="I4" s="293"/>
      <c r="J4" s="293"/>
      <c r="K4" s="293"/>
      <c r="L4" s="293"/>
      <c r="M4" s="293"/>
      <c r="N4" s="293"/>
      <c r="O4" s="293"/>
      <c r="P4" s="293"/>
      <c r="Q4" s="293"/>
      <c r="R4" s="293"/>
      <c r="S4" s="293"/>
      <c r="T4" s="257" t="str">
        <f>IF(E4="男","男性","")&amp;IF(E4="女","女性","")</f>
        <v/>
      </c>
    </row>
    <row r="5" spans="1:20" ht="30" customHeight="1" x14ac:dyDescent="0.15">
      <c r="A5" s="656" t="s">
        <v>509</v>
      </c>
      <c r="B5" s="660"/>
      <c r="C5" s="657"/>
      <c r="D5" s="276" t="s">
        <v>585</v>
      </c>
      <c r="E5" s="271">
        <f>'1.表紙'!D11</f>
        <v>0</v>
      </c>
      <c r="F5" s="280"/>
      <c r="G5" s="293"/>
      <c r="H5" s="293"/>
      <c r="I5" s="293"/>
      <c r="J5" s="293"/>
      <c r="K5" s="293"/>
      <c r="L5" s="293"/>
      <c r="M5" s="293"/>
      <c r="N5" s="293"/>
      <c r="O5" s="293"/>
      <c r="P5" s="293"/>
      <c r="Q5" s="293"/>
      <c r="R5" s="293"/>
      <c r="S5" s="293"/>
      <c r="T5" s="259">
        <f>E5</f>
        <v>0</v>
      </c>
    </row>
    <row r="6" spans="1:20" ht="30" customHeight="1" x14ac:dyDescent="0.15">
      <c r="A6" s="656" t="s">
        <v>510</v>
      </c>
      <c r="B6" s="660"/>
      <c r="C6" s="657"/>
      <c r="D6" s="276" t="s">
        <v>503</v>
      </c>
      <c r="E6" s="274">
        <f ca="1">DATEDIF(T5,TODAY(),"Y")</f>
        <v>124</v>
      </c>
      <c r="F6" s="280"/>
      <c r="G6" s="293"/>
      <c r="H6" s="293"/>
      <c r="I6" s="293"/>
      <c r="J6" s="293"/>
      <c r="K6" s="293"/>
      <c r="L6" s="293"/>
      <c r="M6" s="293"/>
      <c r="N6" s="293"/>
      <c r="O6" s="293"/>
      <c r="P6" s="293"/>
      <c r="Q6" s="293"/>
      <c r="R6" s="293"/>
      <c r="S6" s="293"/>
      <c r="T6" s="257">
        <f ca="1">E6</f>
        <v>124</v>
      </c>
    </row>
    <row r="7" spans="1:20" s="254" customFormat="1" ht="30" customHeight="1" x14ac:dyDescent="0.15">
      <c r="A7" s="656" t="s">
        <v>504</v>
      </c>
      <c r="B7" s="660"/>
      <c r="C7" s="657"/>
      <c r="D7" s="276" t="s">
        <v>505</v>
      </c>
      <c r="E7" s="279"/>
      <c r="F7" s="296">
        <v>0</v>
      </c>
      <c r="G7" s="297"/>
      <c r="H7" s="293"/>
      <c r="I7" s="293"/>
      <c r="J7" s="293"/>
      <c r="K7" s="293"/>
      <c r="L7" s="293"/>
      <c r="M7" s="293"/>
      <c r="N7" s="293"/>
      <c r="O7" s="293"/>
      <c r="P7" s="293"/>
      <c r="Q7" s="293"/>
      <c r="R7" s="293"/>
      <c r="S7" s="293"/>
      <c r="T7" s="257" t="str">
        <f>IF(F7=1,"あり","")&amp;IF(F7=2,"なし","")</f>
        <v/>
      </c>
    </row>
    <row r="8" spans="1:20" ht="30" customHeight="1" x14ac:dyDescent="0.15">
      <c r="A8" s="656" t="s">
        <v>511</v>
      </c>
      <c r="B8" s="660"/>
      <c r="C8" s="657"/>
      <c r="D8" s="276" t="s">
        <v>507</v>
      </c>
      <c r="E8" s="280"/>
      <c r="F8" s="280"/>
      <c r="G8" s="293"/>
      <c r="H8" s="293"/>
      <c r="I8" s="293"/>
      <c r="J8" s="293"/>
      <c r="K8" s="293"/>
      <c r="L8" s="293"/>
      <c r="M8" s="293"/>
      <c r="N8" s="293"/>
      <c r="O8" s="293"/>
      <c r="P8" s="293"/>
      <c r="Q8" s="293"/>
      <c r="R8" s="293"/>
      <c r="S8" s="293"/>
      <c r="T8" s="257" t="str">
        <f>E8&amp;""</f>
        <v/>
      </c>
    </row>
    <row r="9" spans="1:20" ht="30" customHeight="1" x14ac:dyDescent="0.15">
      <c r="A9" s="656" t="s">
        <v>615</v>
      </c>
      <c r="B9" s="660"/>
      <c r="C9" s="657"/>
      <c r="D9" s="452" t="s">
        <v>623</v>
      </c>
      <c r="E9" s="455"/>
      <c r="F9" s="280"/>
      <c r="G9" s="293"/>
      <c r="H9" s="293"/>
      <c r="I9" s="293"/>
      <c r="J9" s="293"/>
      <c r="K9" s="293"/>
      <c r="L9" s="293"/>
      <c r="M9" s="293"/>
      <c r="N9" s="293"/>
      <c r="O9" s="293"/>
      <c r="P9" s="293"/>
      <c r="Q9" s="293"/>
      <c r="R9" s="293"/>
      <c r="S9" s="293"/>
      <c r="T9" s="257" t="str">
        <f>E9&amp;""</f>
        <v/>
      </c>
    </row>
    <row r="10" spans="1:20" ht="30" customHeight="1" x14ac:dyDescent="0.15">
      <c r="A10" s="656" t="s">
        <v>512</v>
      </c>
      <c r="B10" s="660"/>
      <c r="C10" s="657"/>
      <c r="D10" s="276" t="s">
        <v>507</v>
      </c>
      <c r="E10" s="280"/>
      <c r="F10" s="280"/>
      <c r="G10" s="293"/>
      <c r="H10" s="293"/>
      <c r="I10" s="293"/>
      <c r="J10" s="293"/>
      <c r="K10" s="293"/>
      <c r="L10" s="293"/>
      <c r="M10" s="293"/>
      <c r="N10" s="293"/>
      <c r="O10" s="293"/>
      <c r="P10" s="293"/>
      <c r="Q10" s="293"/>
      <c r="R10" s="293"/>
      <c r="S10" s="293"/>
      <c r="T10" s="257" t="str">
        <f>E10&amp;""</f>
        <v/>
      </c>
    </row>
    <row r="11" spans="1:20" ht="30" customHeight="1" x14ac:dyDescent="0.15">
      <c r="A11" s="656" t="s">
        <v>513</v>
      </c>
      <c r="B11" s="660"/>
      <c r="C11" s="657"/>
      <c r="D11" s="276" t="s">
        <v>507</v>
      </c>
      <c r="E11" s="280"/>
      <c r="F11" s="280"/>
      <c r="G11" s="293"/>
      <c r="H11" s="293"/>
      <c r="I11" s="293"/>
      <c r="J11" s="293"/>
      <c r="K11" s="293"/>
      <c r="L11" s="293"/>
      <c r="M11" s="293"/>
      <c r="N11" s="293"/>
      <c r="O11" s="293"/>
      <c r="P11" s="293"/>
      <c r="Q11" s="293"/>
      <c r="R11" s="293"/>
      <c r="S11" s="293"/>
      <c r="T11" s="257" t="str">
        <f>E11&amp;""</f>
        <v/>
      </c>
    </row>
    <row r="12" spans="1:20" ht="30" customHeight="1" x14ac:dyDescent="0.15">
      <c r="A12" s="661" t="s">
        <v>514</v>
      </c>
      <c r="B12" s="662"/>
      <c r="C12" s="663"/>
      <c r="D12" s="276" t="s">
        <v>507</v>
      </c>
      <c r="E12" s="281" t="s">
        <v>515</v>
      </c>
      <c r="F12" s="280"/>
      <c r="G12" s="293"/>
      <c r="H12" s="293"/>
      <c r="I12" s="293"/>
      <c r="J12" s="293"/>
      <c r="K12" s="293"/>
      <c r="L12" s="293"/>
      <c r="M12" s="293"/>
      <c r="N12" s="293"/>
      <c r="O12" s="293"/>
      <c r="P12" s="293"/>
      <c r="Q12" s="293"/>
      <c r="R12" s="293"/>
      <c r="S12" s="293"/>
      <c r="T12" s="260" t="str">
        <f>E12</f>
        <v>御担当</v>
      </c>
    </row>
    <row r="13" spans="1:20" ht="30" customHeight="1" x14ac:dyDescent="0.15">
      <c r="A13" s="664"/>
      <c r="B13" s="665"/>
      <c r="C13" s="666"/>
      <c r="D13" s="277" t="s">
        <v>516</v>
      </c>
      <c r="E13" s="282" t="s">
        <v>517</v>
      </c>
      <c r="F13" s="293"/>
      <c r="G13" s="293"/>
      <c r="H13" s="293"/>
      <c r="I13" s="293"/>
      <c r="J13" s="293"/>
      <c r="K13" s="293"/>
      <c r="L13" s="293"/>
      <c r="M13" s="293"/>
      <c r="N13" s="293"/>
      <c r="O13" s="293"/>
      <c r="P13" s="293"/>
      <c r="Q13" s="293"/>
      <c r="R13" s="293"/>
      <c r="S13" s="293"/>
      <c r="T13" s="255"/>
    </row>
    <row r="14" spans="1:20" ht="30" customHeight="1" x14ac:dyDescent="0.15">
      <c r="A14" s="656" t="s">
        <v>518</v>
      </c>
      <c r="B14" s="660"/>
      <c r="C14" s="657"/>
      <c r="D14" s="276" t="s">
        <v>592</v>
      </c>
      <c r="E14" s="313"/>
      <c r="F14" s="280"/>
      <c r="G14" s="293"/>
      <c r="H14" s="293"/>
      <c r="I14" s="293"/>
      <c r="J14" s="293"/>
      <c r="K14" s="293"/>
      <c r="L14" s="293"/>
      <c r="M14" s="293"/>
      <c r="N14" s="293"/>
      <c r="O14" s="293"/>
      <c r="P14" s="293"/>
      <c r="Q14" s="293"/>
      <c r="R14" s="293"/>
      <c r="S14" s="293"/>
      <c r="T14" s="259">
        <f>E14</f>
        <v>0</v>
      </c>
    </row>
    <row r="15" spans="1:20" ht="30" customHeight="1" x14ac:dyDescent="0.15">
      <c r="A15" s="656" t="s">
        <v>519</v>
      </c>
      <c r="B15" s="660"/>
      <c r="C15" s="657"/>
      <c r="D15" s="309" t="s">
        <v>592</v>
      </c>
      <c r="E15" s="313"/>
      <c r="F15" s="280"/>
      <c r="G15" s="293"/>
      <c r="H15" s="293"/>
      <c r="I15" s="293"/>
      <c r="J15" s="293"/>
      <c r="K15" s="293"/>
      <c r="L15" s="293"/>
      <c r="M15" s="293"/>
      <c r="N15" s="293"/>
      <c r="O15" s="293"/>
      <c r="P15" s="293"/>
      <c r="Q15" s="293"/>
      <c r="R15" s="293"/>
      <c r="S15" s="293"/>
      <c r="T15" s="259">
        <f>E15</f>
        <v>0</v>
      </c>
    </row>
    <row r="16" spans="1:20" ht="30" customHeight="1" x14ac:dyDescent="0.15">
      <c r="A16" s="656" t="s">
        <v>485</v>
      </c>
      <c r="B16" s="660"/>
      <c r="C16" s="657"/>
      <c r="D16" s="276" t="s">
        <v>505</v>
      </c>
      <c r="E16" s="284"/>
      <c r="F16" s="296">
        <v>0</v>
      </c>
      <c r="G16" s="293"/>
      <c r="H16" s="293"/>
      <c r="I16" s="293"/>
      <c r="J16" s="293"/>
      <c r="K16" s="293"/>
      <c r="L16" s="293"/>
      <c r="M16" s="293"/>
      <c r="N16" s="293"/>
      <c r="O16" s="293"/>
      <c r="P16" s="293"/>
      <c r="Q16" s="293"/>
      <c r="R16" s="293"/>
      <c r="S16" s="447"/>
      <c r="T16" s="261" t="str">
        <f>IF(F16=0,"","")&amp;IF(F16=1,0,"")&amp;IF(F16=2,1,"")&amp;IF(F16=3,2,"")&amp;IF(F16=4,3,"")&amp;IF(F16=5,4,"")&amp;IF(F16=6,5,"")</f>
        <v/>
      </c>
    </row>
    <row r="17" spans="1:20" ht="30" customHeight="1" x14ac:dyDescent="0.15">
      <c r="A17" s="656" t="s">
        <v>520</v>
      </c>
      <c r="B17" s="660"/>
      <c r="C17" s="657"/>
      <c r="D17" s="276" t="s">
        <v>505</v>
      </c>
      <c r="E17" s="280"/>
      <c r="F17" s="296">
        <v>0</v>
      </c>
      <c r="G17" s="294"/>
      <c r="H17" s="293"/>
      <c r="I17" s="293"/>
      <c r="J17" s="293"/>
      <c r="K17" s="293"/>
      <c r="L17" s="293"/>
      <c r="M17" s="293"/>
      <c r="N17" s="293"/>
      <c r="O17" s="293"/>
      <c r="P17" s="293"/>
      <c r="Q17" s="293"/>
      <c r="R17" s="293"/>
      <c r="S17" s="293"/>
      <c r="T17" s="257" t="str">
        <f>IF(F17=1,"あり","")&amp;IF(F17=2,"なし","")</f>
        <v/>
      </c>
    </row>
    <row r="18" spans="1:20" ht="63" customHeight="1" x14ac:dyDescent="0.15">
      <c r="A18" s="661" t="s">
        <v>521</v>
      </c>
      <c r="B18" s="662"/>
      <c r="C18" s="663"/>
      <c r="D18" s="276" t="s">
        <v>522</v>
      </c>
      <c r="E18" s="280"/>
      <c r="F18" s="296" t="b">
        <v>0</v>
      </c>
      <c r="G18" s="296" t="b">
        <v>0</v>
      </c>
      <c r="H18" s="296" t="b">
        <v>0</v>
      </c>
      <c r="I18" s="296" t="b">
        <v>0</v>
      </c>
      <c r="J18" s="296" t="b">
        <v>0</v>
      </c>
      <c r="K18" s="296" t="b">
        <v>0</v>
      </c>
      <c r="L18" s="296" t="b">
        <v>0</v>
      </c>
      <c r="M18" s="296" t="b">
        <v>0</v>
      </c>
      <c r="N18" s="296" t="b">
        <v>0</v>
      </c>
      <c r="O18" s="296" t="b">
        <v>0</v>
      </c>
      <c r="P18" s="280"/>
      <c r="Q18" s="293"/>
      <c r="R18" s="293"/>
      <c r="S18" s="448"/>
      <c r="T18" s="669" t="str">
        <f>IF(F18=TRUE,"　意識障害","")&amp;IF(G18=TRUE,"　失語","")&amp;IF(H18=TRUE,"　構音障害","")&amp;IF(I18=TRUE,"　右片麻痺","")&amp;IF(J18=TRUE,"　左片麻痺","")&amp;IF(K18=TRUE,"　運動失調","")&amp;IF(L18=TRUE,"　感覚障害","")&amp;IF(M18=TRUE,"　頭痛","")&amp;IF(N18=TRUE,"　めまい","")&amp;IF(O18=TRUE,"　"&amp;E19,"")</f>
        <v/>
      </c>
    </row>
    <row r="19" spans="1:20" ht="30" customHeight="1" x14ac:dyDescent="0.15">
      <c r="A19" s="664"/>
      <c r="B19" s="665"/>
      <c r="C19" s="666"/>
      <c r="D19" s="276" t="s">
        <v>507</v>
      </c>
      <c r="E19" s="280"/>
      <c r="F19" s="293"/>
      <c r="G19" s="293"/>
      <c r="H19" s="293"/>
      <c r="I19" s="293"/>
      <c r="J19" s="293"/>
      <c r="K19" s="293"/>
      <c r="L19" s="293"/>
      <c r="M19" s="293"/>
      <c r="N19" s="293"/>
      <c r="O19" s="293"/>
      <c r="P19" s="294"/>
      <c r="Q19" s="293"/>
      <c r="R19" s="293"/>
      <c r="S19" s="449"/>
      <c r="T19" s="670"/>
    </row>
    <row r="20" spans="1:20" ht="30" customHeight="1" x14ac:dyDescent="0.15">
      <c r="A20" s="661" t="s">
        <v>523</v>
      </c>
      <c r="B20" s="662"/>
      <c r="C20" s="663"/>
      <c r="D20" s="276" t="s">
        <v>522</v>
      </c>
      <c r="E20" s="285"/>
      <c r="F20" s="296" t="b">
        <v>0</v>
      </c>
      <c r="G20" s="296" t="b">
        <v>0</v>
      </c>
      <c r="H20" s="296" t="b">
        <v>0</v>
      </c>
      <c r="I20" s="296" t="b">
        <v>0</v>
      </c>
      <c r="J20" s="296" t="b">
        <v>0</v>
      </c>
      <c r="K20" s="296" t="b">
        <v>0</v>
      </c>
      <c r="L20" s="293"/>
      <c r="M20" s="293"/>
      <c r="N20" s="293"/>
      <c r="O20" s="293"/>
      <c r="P20" s="293"/>
      <c r="Q20" s="293"/>
      <c r="R20" s="293"/>
      <c r="S20" s="448"/>
      <c r="T20" s="669" t="str">
        <f>IF('6.入力シート'!F20=TRUE,"　高血圧","")&amp;IF('6.入力シート'!G20=TRUE,"　脂質異常","")&amp;IF('6.入力シート'!H20=TRUE,"　糖尿病","")&amp;IF('6.入力シート'!I20=TRUE,"　心房細動","")&amp;IF('6.入力シート'!J20=TRUE,"　"&amp;'6.入力シート'!E21,"")&amp;IF('6.入力シート'!K20=TRUE,"　無し","")</f>
        <v/>
      </c>
    </row>
    <row r="21" spans="1:20" ht="30" customHeight="1" x14ac:dyDescent="0.15">
      <c r="A21" s="664"/>
      <c r="B21" s="665"/>
      <c r="C21" s="666"/>
      <c r="D21" s="276" t="s">
        <v>507</v>
      </c>
      <c r="E21" s="280"/>
      <c r="F21" s="293"/>
      <c r="G21" s="293"/>
      <c r="H21" s="293"/>
      <c r="I21" s="293"/>
      <c r="J21" s="293"/>
      <c r="K21" s="294"/>
      <c r="L21" s="293"/>
      <c r="M21" s="293"/>
      <c r="N21" s="293"/>
      <c r="O21" s="293"/>
      <c r="P21" s="293"/>
      <c r="Q21" s="293"/>
      <c r="R21" s="293"/>
      <c r="S21" s="449"/>
      <c r="T21" s="670"/>
    </row>
    <row r="22" spans="1:20" ht="87" customHeight="1" x14ac:dyDescent="0.15">
      <c r="A22" s="661" t="s">
        <v>524</v>
      </c>
      <c r="B22" s="662"/>
      <c r="C22" s="663"/>
      <c r="D22" s="276" t="s">
        <v>522</v>
      </c>
      <c r="E22" s="280"/>
      <c r="F22" s="296" t="b">
        <v>0</v>
      </c>
      <c r="G22" s="296" t="b">
        <v>0</v>
      </c>
      <c r="H22" s="296" t="b">
        <v>0</v>
      </c>
      <c r="I22" s="296" t="b">
        <v>0</v>
      </c>
      <c r="J22" s="296" t="b">
        <v>0</v>
      </c>
      <c r="K22" s="296" t="b">
        <v>0</v>
      </c>
      <c r="L22" s="296" t="b">
        <v>0</v>
      </c>
      <c r="M22" s="296" t="b">
        <v>0</v>
      </c>
      <c r="N22" s="296" t="b">
        <v>0</v>
      </c>
      <c r="O22" s="296" t="b">
        <v>0</v>
      </c>
      <c r="P22" s="296" t="b">
        <v>0</v>
      </c>
      <c r="Q22" s="296" t="b">
        <v>0</v>
      </c>
      <c r="R22" s="296" t="b">
        <v>0</v>
      </c>
      <c r="S22" s="450" t="b">
        <v>0</v>
      </c>
      <c r="T22" s="669" t="str">
        <f>IF(F22=TRUE,"　呼吸不全","")&amp;IF(G22=TRUE,"　肺炎","")&amp;IF(H22=TRUE,"　腎機能不全","")&amp;IF(I22=TRUE,"　肝機能不全","")&amp;IF(J22=TRUE,"　尿路感染症","")&amp;IF(K22=TRUE,"　虚血性心不全","")&amp;IF(L22=TRUE,"　心不全","")&amp;IF(M22=TRUE,"　下肢静脈血栓症","")&amp;IF(N22=TRUE,"　不眠","")&amp;IF(O22=TRUE,"　うつ病","")&amp;IF(P22=TRUE,"　便秘","")&amp;IF(Q22=TRUE,"　大腿骨骨折","")&amp;IF(R22=TRUE,"　"&amp;E23,"")&amp;IF(S22=TRUE,"　なし","")</f>
        <v/>
      </c>
    </row>
    <row r="23" spans="1:20" ht="30" customHeight="1" x14ac:dyDescent="0.15">
      <c r="A23" s="664"/>
      <c r="B23" s="665"/>
      <c r="C23" s="666"/>
      <c r="D23" s="276" t="s">
        <v>525</v>
      </c>
      <c r="E23" s="280"/>
      <c r="F23" s="293"/>
      <c r="G23" s="293"/>
      <c r="H23" s="293"/>
      <c r="I23" s="293"/>
      <c r="J23" s="293"/>
      <c r="K23" s="293"/>
      <c r="L23" s="293"/>
      <c r="M23" s="293"/>
      <c r="N23" s="293"/>
      <c r="O23" s="293"/>
      <c r="P23" s="293"/>
      <c r="Q23" s="293"/>
      <c r="R23" s="293"/>
      <c r="S23" s="449"/>
      <c r="T23" s="670"/>
    </row>
    <row r="24" spans="1:20" ht="30" customHeight="1" x14ac:dyDescent="0.15">
      <c r="A24" s="655" t="s">
        <v>526</v>
      </c>
      <c r="B24" s="661" t="s">
        <v>527</v>
      </c>
      <c r="C24" s="663"/>
      <c r="D24" s="276" t="s">
        <v>505</v>
      </c>
      <c r="E24" s="280"/>
      <c r="F24" s="296">
        <v>0</v>
      </c>
      <c r="G24" s="298" t="str">
        <f>IF(F24=1,"脳梗塞","")&amp;IF(F24=2,"脳出血","")&amp;IF(F24=3,"くも膜下出血","")&amp;IF(F24=4,E25,"")</f>
        <v/>
      </c>
      <c r="H24" s="295"/>
      <c r="I24" s="293"/>
      <c r="J24" s="293"/>
      <c r="K24" s="293"/>
      <c r="L24" s="299" t="s">
        <v>528</v>
      </c>
      <c r="M24" s="299" t="str">
        <f>H28&amp;J26&amp;G24</f>
        <v/>
      </c>
      <c r="N24" s="293"/>
      <c r="O24" s="293"/>
      <c r="P24" s="293"/>
      <c r="Q24" s="293"/>
      <c r="R24" s="294"/>
      <c r="S24" s="294"/>
      <c r="T24" s="669" t="str">
        <f>IF(F24=1,M24,"")&amp;IF(F24=2,M25,"")&amp;IF(F24=3,L26,"")&amp;IF(F24=4,L27,"")&amp;IF(F24=5,M28,"")</f>
        <v/>
      </c>
    </row>
    <row r="25" spans="1:20" ht="30" customHeight="1" x14ac:dyDescent="0.15">
      <c r="A25" s="655"/>
      <c r="B25" s="664"/>
      <c r="C25" s="666"/>
      <c r="D25" s="276" t="s">
        <v>507</v>
      </c>
      <c r="E25" s="280"/>
      <c r="F25" s="293"/>
      <c r="G25" s="293"/>
      <c r="H25" s="293"/>
      <c r="I25" s="293"/>
      <c r="J25" s="293"/>
      <c r="K25" s="293"/>
      <c r="L25" s="299" t="s">
        <v>529</v>
      </c>
      <c r="M25" s="299" t="str">
        <f>H31&amp;M29&amp;G24</f>
        <v/>
      </c>
      <c r="N25" s="293"/>
      <c r="O25" s="293"/>
      <c r="P25" s="293"/>
      <c r="Q25" s="293"/>
      <c r="R25" s="294"/>
      <c r="S25" s="294"/>
      <c r="T25" s="671"/>
    </row>
    <row r="26" spans="1:20" ht="30" customHeight="1" x14ac:dyDescent="0.15">
      <c r="A26" s="655"/>
      <c r="B26" s="661" t="s">
        <v>528</v>
      </c>
      <c r="C26" s="663"/>
      <c r="D26" s="276" t="s">
        <v>505</v>
      </c>
      <c r="E26" s="280"/>
      <c r="F26" s="296" t="b">
        <v>0</v>
      </c>
      <c r="G26" s="296" t="b">
        <v>0</v>
      </c>
      <c r="H26" s="296" t="b">
        <v>0</v>
      </c>
      <c r="I26" s="296" t="b">
        <v>0</v>
      </c>
      <c r="J26" s="298" t="str">
        <f>IF(F26=TRUE,"大脳半球","")&amp;IF(G26=TRUE,"脳幹","")&amp;IF(H26=TRUE,"小脳","")&amp;IF(I26=TRUE,E27,"")</f>
        <v/>
      </c>
      <c r="K26" s="293"/>
      <c r="L26" s="299" t="s">
        <v>530</v>
      </c>
      <c r="M26" s="299"/>
      <c r="N26" s="293"/>
      <c r="O26" s="293"/>
      <c r="P26" s="293"/>
      <c r="Q26" s="293"/>
      <c r="R26" s="294"/>
      <c r="S26" s="294"/>
      <c r="T26" s="671"/>
    </row>
    <row r="27" spans="1:20" ht="30" customHeight="1" x14ac:dyDescent="0.15">
      <c r="A27" s="655"/>
      <c r="B27" s="672"/>
      <c r="C27" s="673"/>
      <c r="D27" s="276" t="s">
        <v>507</v>
      </c>
      <c r="E27" s="280"/>
      <c r="F27" s="293"/>
      <c r="G27" s="293"/>
      <c r="H27" s="293"/>
      <c r="I27" s="293"/>
      <c r="J27" s="293"/>
      <c r="K27" s="293"/>
      <c r="L27" s="456" t="s">
        <v>633</v>
      </c>
      <c r="N27" s="293"/>
      <c r="O27" s="293"/>
      <c r="P27" s="293"/>
      <c r="Q27" s="293"/>
      <c r="R27" s="294"/>
      <c r="S27" s="294"/>
      <c r="T27" s="671"/>
    </row>
    <row r="28" spans="1:20" ht="30" customHeight="1" x14ac:dyDescent="0.15">
      <c r="A28" s="655"/>
      <c r="B28" s="664"/>
      <c r="C28" s="666"/>
      <c r="D28" s="276" t="s">
        <v>505</v>
      </c>
      <c r="E28" s="280"/>
      <c r="F28" s="296" t="b">
        <v>0</v>
      </c>
      <c r="G28" s="296" t="b">
        <v>0</v>
      </c>
      <c r="H28" s="298" t="str">
        <f>IF(F28=TRUE,"右","")&amp;IF(G28=TRUE,"左","")</f>
        <v/>
      </c>
      <c r="I28" s="293"/>
      <c r="J28" s="293"/>
      <c r="K28" s="293"/>
      <c r="L28" s="299" t="s">
        <v>531</v>
      </c>
      <c r="M28" s="299" t="str">
        <f>E25&amp;""</f>
        <v/>
      </c>
      <c r="N28" s="293"/>
      <c r="O28" s="293"/>
      <c r="P28" s="293"/>
      <c r="Q28" s="293"/>
      <c r="R28" s="294"/>
      <c r="S28" s="294"/>
      <c r="T28" s="671"/>
    </row>
    <row r="29" spans="1:20" ht="60" customHeight="1" x14ac:dyDescent="0.15">
      <c r="A29" s="655"/>
      <c r="B29" s="661" t="s">
        <v>529</v>
      </c>
      <c r="C29" s="663"/>
      <c r="D29" s="276" t="s">
        <v>505</v>
      </c>
      <c r="E29" s="280"/>
      <c r="F29" s="296" t="b">
        <v>0</v>
      </c>
      <c r="G29" s="296" t="b">
        <v>0</v>
      </c>
      <c r="H29" s="296" t="b">
        <v>0</v>
      </c>
      <c r="I29" s="296" t="b">
        <v>0</v>
      </c>
      <c r="J29" s="296" t="b">
        <v>0</v>
      </c>
      <c r="K29" s="296" t="b">
        <v>0</v>
      </c>
      <c r="L29" s="296" t="b">
        <v>0</v>
      </c>
      <c r="M29" s="298" t="str">
        <f>IF(F29=TRUE,"被殻","")&amp;IF(G29=TRUE,"視床","")&amp;IF(H29=TRUE,"皮質下白質","")&amp;IF(I29=TRUE,"脳幹","")&amp;IF(J29=TRUE,"小脳","")&amp;IF(K29=TRUE,"多発","")&amp;IF(L29=TRUE,E30,"")</f>
        <v/>
      </c>
      <c r="N29" s="293"/>
      <c r="O29" s="293"/>
      <c r="P29" s="293"/>
      <c r="Q29" s="293"/>
      <c r="R29" s="294"/>
      <c r="S29" s="294"/>
      <c r="T29" s="671"/>
    </row>
    <row r="30" spans="1:20" ht="30" customHeight="1" x14ac:dyDescent="0.15">
      <c r="A30" s="655"/>
      <c r="B30" s="672"/>
      <c r="C30" s="673"/>
      <c r="D30" s="276" t="s">
        <v>507</v>
      </c>
      <c r="E30" s="280"/>
      <c r="F30" s="293"/>
      <c r="G30" s="293"/>
      <c r="H30" s="293"/>
      <c r="I30" s="293"/>
      <c r="J30" s="293"/>
      <c r="K30" s="293"/>
      <c r="L30" s="293"/>
      <c r="M30" s="293"/>
      <c r="N30" s="293"/>
      <c r="O30" s="293"/>
      <c r="P30" s="293"/>
      <c r="Q30" s="293"/>
      <c r="R30" s="294"/>
      <c r="S30" s="294"/>
      <c r="T30" s="671"/>
    </row>
    <row r="31" spans="1:20" ht="30" customHeight="1" x14ac:dyDescent="0.15">
      <c r="A31" s="655"/>
      <c r="B31" s="664"/>
      <c r="C31" s="666"/>
      <c r="D31" s="276" t="s">
        <v>505</v>
      </c>
      <c r="E31" s="280"/>
      <c r="F31" s="296" t="b">
        <v>0</v>
      </c>
      <c r="G31" s="296" t="b">
        <v>0</v>
      </c>
      <c r="H31" s="298" t="str">
        <f>IF(F31=TRUE,"右","")&amp;IF(G31=TRUE,"左","")</f>
        <v/>
      </c>
      <c r="I31" s="293"/>
      <c r="J31" s="293"/>
      <c r="K31" s="293"/>
      <c r="L31" s="293"/>
      <c r="M31" s="293"/>
      <c r="N31" s="293"/>
      <c r="O31" s="293"/>
      <c r="P31" s="293"/>
      <c r="Q31" s="293"/>
      <c r="R31" s="294"/>
      <c r="S31" s="294"/>
      <c r="T31" s="670"/>
    </row>
    <row r="32" spans="1:20" ht="30" customHeight="1" x14ac:dyDescent="0.15">
      <c r="A32" s="655" t="s">
        <v>532</v>
      </c>
      <c r="B32" s="656" t="s">
        <v>533</v>
      </c>
      <c r="C32" s="657"/>
      <c r="D32" s="276" t="s">
        <v>522</v>
      </c>
      <c r="E32" s="280"/>
      <c r="F32" s="296" t="b">
        <v>0</v>
      </c>
      <c r="G32" s="296" t="b">
        <v>0</v>
      </c>
      <c r="H32" s="296" t="b">
        <v>0</v>
      </c>
      <c r="I32" s="296" t="b">
        <v>0</v>
      </c>
      <c r="J32" s="296" t="b">
        <v>0</v>
      </c>
      <c r="K32" s="298" t="str">
        <f>IF(F32=TRUE,"血栓溶解療法","")&amp;IF(G32=TRUE,"血管内療法(","")&amp;IF(H32=TRUE,"手術(","")&amp;IF(I32=TRUE,"抗血栓薬(","")&amp;IF(J32=TRUE,"その他(","")</f>
        <v/>
      </c>
      <c r="L32" s="299" t="s">
        <v>534</v>
      </c>
      <c r="M32" s="299"/>
      <c r="N32" s="293"/>
      <c r="O32" s="293"/>
      <c r="P32" s="293"/>
      <c r="Q32" s="293"/>
      <c r="R32" s="294"/>
      <c r="S32" s="294"/>
      <c r="T32" s="669" t="str">
        <f>IF(F32=TRUE,L32,"")&amp;IF(G32=TRUE,M33,"")&amp;IF(H32=TRUE,M34,"")&amp;IF(I32=TRUE,M35,"")&amp;IF(J32=TRUE,M36,"")</f>
        <v/>
      </c>
    </row>
    <row r="33" spans="1:20" ht="30" customHeight="1" x14ac:dyDescent="0.15">
      <c r="A33" s="655"/>
      <c r="B33" s="677" t="s">
        <v>535</v>
      </c>
      <c r="C33" s="678"/>
      <c r="D33" s="276" t="s">
        <v>522</v>
      </c>
      <c r="E33" s="286"/>
      <c r="F33" s="296" t="b">
        <v>0</v>
      </c>
      <c r="G33" s="296" t="b">
        <v>0</v>
      </c>
      <c r="H33" s="296" t="b">
        <v>0</v>
      </c>
      <c r="I33" s="296" t="b">
        <v>0</v>
      </c>
      <c r="J33" s="298" t="str">
        <f>IF(F33=TRUE,"　血栓回収","")&amp;IF(G33=TRUE,"　PTA","")&amp;IF(H33=TRUE,"　瘤内塞栓術","")&amp;IF(I33=TRUE, E34,"")&amp;"　)"</f>
        <v>　)</v>
      </c>
      <c r="K33" s="293"/>
      <c r="L33" s="299" t="s">
        <v>535</v>
      </c>
      <c r="M33" s="299" t="str">
        <f>K32&amp;J33</f>
        <v>　)</v>
      </c>
      <c r="N33" s="293"/>
      <c r="O33" s="293"/>
      <c r="P33" s="293"/>
      <c r="Q33" s="293"/>
      <c r="R33" s="294"/>
      <c r="S33" s="294"/>
      <c r="T33" s="671"/>
    </row>
    <row r="34" spans="1:20" ht="30" customHeight="1" x14ac:dyDescent="0.15">
      <c r="A34" s="655"/>
      <c r="B34" s="679"/>
      <c r="C34" s="680"/>
      <c r="D34" s="276" t="s">
        <v>507</v>
      </c>
      <c r="E34" s="280"/>
      <c r="F34" s="293"/>
      <c r="G34" s="293"/>
      <c r="H34" s="293"/>
      <c r="I34" s="293"/>
      <c r="J34" s="293"/>
      <c r="K34" s="293"/>
      <c r="L34" s="299" t="s">
        <v>536</v>
      </c>
      <c r="M34" s="299" t="str">
        <f>K32&amp;J35</f>
        <v>　)</v>
      </c>
      <c r="N34" s="293"/>
      <c r="O34" s="293"/>
      <c r="P34" s="293"/>
      <c r="Q34" s="293"/>
      <c r="R34" s="294"/>
      <c r="S34" s="294"/>
      <c r="T34" s="671"/>
    </row>
    <row r="35" spans="1:20" ht="30" customHeight="1" x14ac:dyDescent="0.15">
      <c r="A35" s="655"/>
      <c r="B35" s="677" t="s">
        <v>536</v>
      </c>
      <c r="C35" s="678"/>
      <c r="D35" s="276" t="s">
        <v>522</v>
      </c>
      <c r="E35" s="280"/>
      <c r="F35" s="296" t="b">
        <v>0</v>
      </c>
      <c r="G35" s="296" t="b">
        <v>0</v>
      </c>
      <c r="H35" s="296" t="b">
        <v>0</v>
      </c>
      <c r="I35" s="296" t="b">
        <v>0</v>
      </c>
      <c r="J35" s="298" t="str">
        <f>IF(F35=TRUE,"　開頭血栓除去術","")&amp;IF(G35=TRUE,"　内視鏡的血腫除去術","")&amp;IF(H35=TRUE,"　開頭クリッピング術","")&amp;IF(I35=TRUE, E36,"")&amp;"　)"</f>
        <v>　)</v>
      </c>
      <c r="K35" s="295"/>
      <c r="L35" s="299" t="s">
        <v>537</v>
      </c>
      <c r="M35" s="299" t="str">
        <f>K32&amp;I37</f>
        <v>　)</v>
      </c>
      <c r="N35" s="293"/>
      <c r="O35" s="293"/>
      <c r="P35" s="293"/>
      <c r="Q35" s="293"/>
      <c r="R35" s="294"/>
      <c r="S35" s="294"/>
      <c r="T35" s="671"/>
    </row>
    <row r="36" spans="1:20" ht="30" customHeight="1" x14ac:dyDescent="0.15">
      <c r="A36" s="655"/>
      <c r="B36" s="679"/>
      <c r="C36" s="680"/>
      <c r="D36" s="276" t="s">
        <v>507</v>
      </c>
      <c r="E36" s="280"/>
      <c r="F36" s="293"/>
      <c r="G36" s="293"/>
      <c r="H36" s="293"/>
      <c r="I36" s="293"/>
      <c r="J36" s="293"/>
      <c r="K36" s="293"/>
      <c r="L36" s="299" t="s">
        <v>531</v>
      </c>
      <c r="M36" s="299" t="str">
        <f>K32&amp;I38</f>
        <v>　)</v>
      </c>
      <c r="N36" s="293"/>
      <c r="O36" s="293"/>
      <c r="P36" s="293"/>
      <c r="Q36" s="293"/>
      <c r="R36" s="294"/>
      <c r="S36" s="294"/>
      <c r="T36" s="671"/>
    </row>
    <row r="37" spans="1:20" ht="30" customHeight="1" x14ac:dyDescent="0.15">
      <c r="A37" s="655"/>
      <c r="B37" s="681" t="s">
        <v>537</v>
      </c>
      <c r="C37" s="681"/>
      <c r="D37" s="276" t="s">
        <v>522</v>
      </c>
      <c r="E37" s="280"/>
      <c r="F37" s="296" t="b">
        <v>0</v>
      </c>
      <c r="G37" s="296" t="b">
        <v>0</v>
      </c>
      <c r="H37" s="296" t="b">
        <v>0</v>
      </c>
      <c r="I37" s="298" t="str">
        <f>IF(F37=TRUE,"　抗血栓薬多剤","")&amp;IF(G37=TRUE,"　抗血小板薬単剤","")&amp;IF(H37=TRUE,"　抗凝固薬","")&amp;"　)"</f>
        <v>　)</v>
      </c>
      <c r="J37" s="293"/>
      <c r="K37" s="293"/>
      <c r="L37" s="293"/>
      <c r="M37" s="293"/>
      <c r="N37" s="293"/>
      <c r="O37" s="293"/>
      <c r="P37" s="293"/>
      <c r="Q37" s="293"/>
      <c r="R37" s="294"/>
      <c r="S37" s="294"/>
      <c r="T37" s="671"/>
    </row>
    <row r="38" spans="1:20" ht="30" customHeight="1" x14ac:dyDescent="0.15">
      <c r="A38" s="655"/>
      <c r="B38" s="677" t="s">
        <v>538</v>
      </c>
      <c r="C38" s="678"/>
      <c r="D38" s="276" t="s">
        <v>522</v>
      </c>
      <c r="E38" s="280"/>
      <c r="F38" s="296" t="b">
        <v>0</v>
      </c>
      <c r="G38" s="296" t="b">
        <v>0</v>
      </c>
      <c r="H38" s="296" t="b">
        <v>0</v>
      </c>
      <c r="I38" s="298" t="str">
        <f>IF(F38=TRUE," 降圧加療","")&amp;IF(G38=TRUE," 全身管理","")&amp;IF(H38=TRUE,E39,"")&amp;"　)"</f>
        <v>　)</v>
      </c>
      <c r="J38" s="293"/>
      <c r="K38" s="293"/>
      <c r="L38" s="293"/>
      <c r="M38" s="293"/>
      <c r="N38" s="293"/>
      <c r="O38" s="293"/>
      <c r="P38" s="293"/>
      <c r="Q38" s="293"/>
      <c r="R38" s="294"/>
      <c r="S38" s="294"/>
      <c r="T38" s="671"/>
    </row>
    <row r="39" spans="1:20" ht="30" customHeight="1" x14ac:dyDescent="0.15">
      <c r="A39" s="655"/>
      <c r="B39" s="679"/>
      <c r="C39" s="680"/>
      <c r="D39" s="276" t="s">
        <v>507</v>
      </c>
      <c r="E39" s="280"/>
      <c r="F39" s="293"/>
      <c r="G39" s="293"/>
      <c r="H39" s="293"/>
      <c r="I39" s="293"/>
      <c r="J39" s="293"/>
      <c r="K39" s="293"/>
      <c r="L39" s="293"/>
      <c r="M39" s="293"/>
      <c r="N39" s="293"/>
      <c r="O39" s="293"/>
      <c r="P39" s="293"/>
      <c r="Q39" s="293"/>
      <c r="R39" s="294"/>
      <c r="S39" s="294"/>
      <c r="T39" s="670"/>
    </row>
    <row r="40" spans="1:20" ht="30" customHeight="1" x14ac:dyDescent="0.15">
      <c r="A40" s="655" t="s">
        <v>539</v>
      </c>
      <c r="B40" s="656" t="s">
        <v>540</v>
      </c>
      <c r="C40" s="657"/>
      <c r="D40" s="276" t="s">
        <v>505</v>
      </c>
      <c r="E40" s="280"/>
      <c r="F40" s="300">
        <v>0</v>
      </c>
      <c r="G40" s="298" t="str">
        <f>"あり"&amp;"（再発日："&amp;TEXT('6.入力シート'!F41,"yyyy年m月d日")&amp;"）"&amp;"内容："&amp;E42&amp;")"</f>
        <v>あり（再発日：1900年1月0日）内容：)</v>
      </c>
      <c r="H40" s="293"/>
      <c r="I40" s="293"/>
      <c r="J40" s="293"/>
      <c r="K40" s="293"/>
      <c r="L40" s="293"/>
      <c r="M40" s="293"/>
      <c r="N40" s="293"/>
      <c r="O40" s="293"/>
      <c r="P40" s="293"/>
      <c r="Q40" s="293"/>
      <c r="R40" s="293"/>
      <c r="S40" s="448"/>
      <c r="T40" s="669" t="str">
        <f>IF(F40=1,G40,"")&amp;IF(F40=2,"なし","")</f>
        <v/>
      </c>
    </row>
    <row r="41" spans="1:20" ht="30" customHeight="1" x14ac:dyDescent="0.15">
      <c r="A41" s="655"/>
      <c r="B41" s="674" t="s">
        <v>624</v>
      </c>
      <c r="C41" s="675"/>
      <c r="D41" s="309" t="s">
        <v>592</v>
      </c>
      <c r="E41" s="283"/>
      <c r="F41" s="301">
        <f>E41</f>
        <v>0</v>
      </c>
      <c r="G41" s="298" t="s">
        <v>541</v>
      </c>
      <c r="H41" s="293"/>
      <c r="I41" s="293"/>
      <c r="J41" s="293"/>
      <c r="K41" s="293"/>
      <c r="L41" s="293"/>
      <c r="M41" s="293"/>
      <c r="N41" s="293"/>
      <c r="O41" s="293"/>
      <c r="P41" s="293"/>
      <c r="Q41" s="293"/>
      <c r="R41" s="293"/>
      <c r="S41" s="451"/>
      <c r="T41" s="671"/>
    </row>
    <row r="42" spans="1:20" ht="90" customHeight="1" x14ac:dyDescent="0.15">
      <c r="A42" s="655"/>
      <c r="B42" s="674" t="s">
        <v>625</v>
      </c>
      <c r="C42" s="675"/>
      <c r="D42" s="276" t="s">
        <v>507</v>
      </c>
      <c r="E42" s="280"/>
      <c r="F42" s="293"/>
      <c r="G42" s="294"/>
      <c r="H42" s="293"/>
      <c r="I42" s="293"/>
      <c r="J42" s="293"/>
      <c r="K42" s="293"/>
      <c r="L42" s="293"/>
      <c r="M42" s="293"/>
      <c r="N42" s="293"/>
      <c r="O42" s="293"/>
      <c r="P42" s="293"/>
      <c r="Q42" s="293"/>
      <c r="R42" s="293"/>
      <c r="S42" s="449"/>
      <c r="T42" s="670"/>
    </row>
    <row r="43" spans="1:20" ht="30" customHeight="1" x14ac:dyDescent="0.15">
      <c r="A43" s="655" t="s">
        <v>542</v>
      </c>
      <c r="B43" s="656" t="s">
        <v>540</v>
      </c>
      <c r="C43" s="657"/>
      <c r="D43" s="276" t="s">
        <v>505</v>
      </c>
      <c r="E43" s="280"/>
      <c r="F43" s="296">
        <v>0</v>
      </c>
      <c r="G43" s="298" t="str">
        <f>"あり"&amp;"（再発日："&amp;TEXT('6.入力シート'!F44,"yyyy年m月d日")&amp;"）"&amp;"内容："&amp;E45&amp;")"</f>
        <v>あり（再発日：1900年1月0日）内容：)</v>
      </c>
      <c r="H43" s="293"/>
      <c r="I43" s="293"/>
      <c r="J43" s="293"/>
      <c r="K43" s="293"/>
      <c r="L43" s="293"/>
      <c r="M43" s="293"/>
      <c r="N43" s="293"/>
      <c r="O43" s="293"/>
      <c r="P43" s="293"/>
      <c r="Q43" s="293"/>
      <c r="R43" s="293"/>
      <c r="S43" s="448"/>
      <c r="T43" s="669" t="str">
        <f>IF(F43=1,G43,"")&amp;IF(F43=2,"なし","")</f>
        <v/>
      </c>
    </row>
    <row r="44" spans="1:20" ht="30" customHeight="1" x14ac:dyDescent="0.15">
      <c r="A44" s="655"/>
      <c r="B44" s="674" t="s">
        <v>624</v>
      </c>
      <c r="C44" s="675"/>
      <c r="D44" s="276" t="s">
        <v>543</v>
      </c>
      <c r="E44" s="283"/>
      <c r="F44" s="467">
        <f>E44</f>
        <v>0</v>
      </c>
      <c r="G44" s="293"/>
      <c r="H44" s="293"/>
      <c r="I44" s="293"/>
      <c r="J44" s="293"/>
      <c r="K44" s="293"/>
      <c r="L44" s="293"/>
      <c r="M44" s="293"/>
      <c r="N44" s="293"/>
      <c r="O44" s="293"/>
      <c r="P44" s="293"/>
      <c r="Q44" s="293"/>
      <c r="R44" s="293"/>
      <c r="S44" s="451"/>
      <c r="T44" s="671"/>
    </row>
    <row r="45" spans="1:20" ht="90" customHeight="1" x14ac:dyDescent="0.15">
      <c r="A45" s="655"/>
      <c r="B45" s="674" t="s">
        <v>625</v>
      </c>
      <c r="C45" s="675"/>
      <c r="D45" s="276" t="s">
        <v>507</v>
      </c>
      <c r="E45" s="280"/>
      <c r="F45" s="293"/>
      <c r="G45" s="294"/>
      <c r="H45" s="293"/>
      <c r="I45" s="293"/>
      <c r="J45" s="293"/>
      <c r="K45" s="293"/>
      <c r="L45" s="293"/>
      <c r="M45" s="293"/>
      <c r="N45" s="293"/>
      <c r="O45" s="293"/>
      <c r="P45" s="293"/>
      <c r="Q45" s="293"/>
      <c r="R45" s="293"/>
      <c r="S45" s="449"/>
      <c r="T45" s="670"/>
    </row>
    <row r="46" spans="1:20" ht="30" customHeight="1" x14ac:dyDescent="0.15">
      <c r="A46" s="689" t="s">
        <v>544</v>
      </c>
      <c r="B46" s="676" t="s">
        <v>547</v>
      </c>
      <c r="C46" s="676"/>
      <c r="D46" s="276" t="s">
        <v>505</v>
      </c>
      <c r="E46" s="287"/>
      <c r="F46" s="296" t="b">
        <v>0</v>
      </c>
      <c r="G46" s="296" t="b">
        <v>0</v>
      </c>
      <c r="H46" s="296" t="b">
        <v>0</v>
      </c>
      <c r="I46" s="296" t="b">
        <v>0</v>
      </c>
      <c r="J46" s="296" t="b">
        <v>0</v>
      </c>
      <c r="K46" s="298" t="str">
        <f>IF(F46=TRUE,"心原性脳塞栓症","")&amp;IF(G46=TRUE,"アテローム血栓性脳梗塞","")&amp;IF(H46=TRUE,"ラクナ梗塞","")&amp;IF(I46=TRUE,"その他の脳梗塞","")&amp;IF(J46=TRUE,"原因不明","")</f>
        <v/>
      </c>
      <c r="L46" s="293"/>
      <c r="M46" s="468" t="s">
        <v>528</v>
      </c>
      <c r="N46" s="302" t="str">
        <f>IF(F46=TRUE,Q47,"")&amp;IF(G46=TRUE,Q48,"")&amp;IF(H46=TRUE,Q49,"")&amp;IF(I46=TRUE,Q50,"")&amp;IF(J46=TRUE,"原因不明の脳梗塞","")</f>
        <v/>
      </c>
      <c r="O46" s="302"/>
      <c r="P46" s="299" t="s">
        <v>545</v>
      </c>
      <c r="Q46" s="295" t="s">
        <v>546</v>
      </c>
      <c r="R46" s="299" t="str">
        <f>Q54&amp;Q55</f>
        <v/>
      </c>
      <c r="S46" s="451"/>
      <c r="T46" s="695" t="str">
        <f>IF(F24=1,N46,"")&amp;IF(F24=2,R46,"")&amp;IF(F24=3,R46,"")&amp;IF(F24=4,L27,"")&amp;IF(F24=5,M28,"")</f>
        <v/>
      </c>
    </row>
    <row r="47" spans="1:20" ht="30" customHeight="1" x14ac:dyDescent="0.15">
      <c r="A47" s="690"/>
      <c r="B47" s="658" t="s">
        <v>549</v>
      </c>
      <c r="C47" s="659"/>
      <c r="D47" s="276" t="s">
        <v>505</v>
      </c>
      <c r="E47" s="280"/>
      <c r="F47" s="296" t="b">
        <v>0</v>
      </c>
      <c r="G47" s="296" t="b">
        <v>0</v>
      </c>
      <c r="H47" s="298" t="str">
        <f>IF(F47=TRUE,"心房細動による","")&amp;IF(G47=TRUE,"その他要因による","")</f>
        <v/>
      </c>
      <c r="I47" s="293"/>
      <c r="J47" s="293"/>
      <c r="K47" s="293"/>
      <c r="L47" s="293"/>
      <c r="M47" s="293"/>
      <c r="N47" s="280"/>
      <c r="O47" s="280"/>
      <c r="P47" s="299" t="s">
        <v>548</v>
      </c>
      <c r="Q47" s="299" t="str">
        <f>H47&amp;K46</f>
        <v/>
      </c>
      <c r="R47" s="293"/>
      <c r="S47" s="451"/>
      <c r="T47" s="696"/>
    </row>
    <row r="48" spans="1:20" ht="60" customHeight="1" x14ac:dyDescent="0.15">
      <c r="A48" s="690"/>
      <c r="B48" s="682" t="s">
        <v>551</v>
      </c>
      <c r="C48" s="683"/>
      <c r="D48" s="276" t="s">
        <v>505</v>
      </c>
      <c r="E48" s="280"/>
      <c r="F48" s="296" t="b">
        <v>0</v>
      </c>
      <c r="G48" s="303" t="b">
        <v>0</v>
      </c>
      <c r="H48" s="296" t="b">
        <v>0</v>
      </c>
      <c r="I48" s="296" t="b">
        <v>0</v>
      </c>
      <c r="J48" s="296" t="b">
        <v>0</v>
      </c>
      <c r="K48" s="296" t="b">
        <v>0</v>
      </c>
      <c r="L48" s="296" t="b">
        <v>0</v>
      </c>
      <c r="M48" s="296" t="b">
        <v>0</v>
      </c>
      <c r="N48" s="298" t="str">
        <f>IF(F48=TRUE,"頭蓋内ICAの","")&amp;IF(G48=TRUE,"頭蓋外ICAの","")&amp;IF(H48=TRUE,"MCAの","")&amp;IF(I48=TRUE,"ACAの","")&amp;IF(J48=TRUE,"VAの","")&amp;IF(K48=TRUE,"BAの","")&amp;IF(L48=TRUE,"PCAの","")&amp;IF(M48=TRUE,"その他の血管の","")</f>
        <v/>
      </c>
      <c r="O48" s="280"/>
      <c r="P48" s="299" t="s">
        <v>550</v>
      </c>
      <c r="Q48" s="299" t="str">
        <f>N48&amp;H49&amp;K46</f>
        <v/>
      </c>
      <c r="R48" s="293"/>
      <c r="S48" s="451"/>
      <c r="T48" s="696"/>
    </row>
    <row r="49" spans="1:20" ht="30" customHeight="1" x14ac:dyDescent="0.15">
      <c r="A49" s="690"/>
      <c r="B49" s="684"/>
      <c r="C49" s="685"/>
      <c r="D49" s="276" t="s">
        <v>505</v>
      </c>
      <c r="E49" s="280"/>
      <c r="F49" s="296" t="b">
        <v>0</v>
      </c>
      <c r="G49" s="296" t="b">
        <v>0</v>
      </c>
      <c r="H49" s="298" t="str">
        <f>IF(F49=TRUE,"狭窄による","")&amp;IF(G49=TRUE,"閉塞による","")</f>
        <v/>
      </c>
      <c r="I49" s="293"/>
      <c r="J49" s="293"/>
      <c r="K49" s="293"/>
      <c r="L49" s="293"/>
      <c r="M49" s="293"/>
      <c r="N49" s="280"/>
      <c r="O49" s="280"/>
      <c r="P49" s="299" t="s">
        <v>552</v>
      </c>
      <c r="Q49" s="299" t="str">
        <f>K46</f>
        <v/>
      </c>
      <c r="R49" s="293"/>
      <c r="S49" s="451"/>
      <c r="T49" s="696"/>
    </row>
    <row r="50" spans="1:20" ht="30" customHeight="1" x14ac:dyDescent="0.15">
      <c r="A50" s="690"/>
      <c r="B50" s="658" t="s">
        <v>554</v>
      </c>
      <c r="C50" s="659"/>
      <c r="D50" s="276" t="s">
        <v>505</v>
      </c>
      <c r="E50" s="280"/>
      <c r="F50" s="296" t="b">
        <v>0</v>
      </c>
      <c r="G50" s="296" t="b">
        <v>0</v>
      </c>
      <c r="H50" s="298" t="str">
        <f>IF(F50=TRUE,"動脈解離による脳梗塞","")&amp;IF(G50=TRUE,E51&amp;"による脳梗塞","")</f>
        <v/>
      </c>
      <c r="I50" s="293"/>
      <c r="J50" s="293"/>
      <c r="K50" s="293"/>
      <c r="L50" s="293"/>
      <c r="M50" s="293"/>
      <c r="N50" s="280"/>
      <c r="O50" s="280"/>
      <c r="P50" s="299" t="s">
        <v>553</v>
      </c>
      <c r="Q50" s="299" t="str">
        <f>H50</f>
        <v/>
      </c>
      <c r="R50" s="293"/>
      <c r="S50" s="451"/>
      <c r="T50" s="696"/>
    </row>
    <row r="51" spans="1:20" ht="30" customHeight="1" x14ac:dyDescent="0.15">
      <c r="A51" s="690"/>
      <c r="B51" s="674" t="s">
        <v>555</v>
      </c>
      <c r="C51" s="675"/>
      <c r="D51" s="276" t="s">
        <v>507</v>
      </c>
      <c r="E51" s="280"/>
      <c r="F51" s="293"/>
      <c r="G51" s="293"/>
      <c r="H51" s="293"/>
      <c r="I51" s="293"/>
      <c r="J51" s="293"/>
      <c r="K51" s="293"/>
      <c r="L51" s="293"/>
      <c r="M51" s="293"/>
      <c r="N51" s="280"/>
      <c r="O51" s="280"/>
      <c r="P51" s="299"/>
      <c r="Q51" s="299"/>
      <c r="R51" s="293"/>
      <c r="S51" s="451"/>
      <c r="T51" s="696"/>
    </row>
    <row r="52" spans="1:20" ht="30" customHeight="1" x14ac:dyDescent="0.15">
      <c r="A52" s="690"/>
      <c r="B52" s="658" t="s">
        <v>631</v>
      </c>
      <c r="C52" s="659"/>
      <c r="D52" s="276" t="s">
        <v>505</v>
      </c>
      <c r="E52" s="280"/>
      <c r="F52" s="296" t="b">
        <v>0</v>
      </c>
      <c r="G52" s="296" t="b">
        <v>0</v>
      </c>
      <c r="H52" s="298" t="str">
        <f>IF(F52=TRUE,"高血圧性脳出血","")&amp;IF(G52=TRUE,E53&amp;"による脳出血","")</f>
        <v/>
      </c>
      <c r="I52" s="293"/>
      <c r="J52" s="293"/>
      <c r="K52" s="293"/>
      <c r="L52" s="293"/>
      <c r="M52" s="293"/>
      <c r="N52" s="280"/>
      <c r="O52" s="280"/>
      <c r="P52" s="299"/>
      <c r="Q52" s="299"/>
      <c r="R52" s="293"/>
      <c r="S52" s="451"/>
      <c r="T52" s="696"/>
    </row>
    <row r="53" spans="1:20" ht="30" customHeight="1" x14ac:dyDescent="0.15">
      <c r="A53" s="690"/>
      <c r="B53" s="674" t="s">
        <v>555</v>
      </c>
      <c r="C53" s="675"/>
      <c r="D53" s="276" t="s">
        <v>507</v>
      </c>
      <c r="E53" s="280"/>
      <c r="F53" s="293"/>
      <c r="G53" s="293"/>
      <c r="H53" s="293"/>
      <c r="I53" s="293"/>
      <c r="J53" s="293"/>
      <c r="K53" s="293"/>
      <c r="L53" s="293"/>
      <c r="M53" s="293"/>
      <c r="N53" s="280"/>
      <c r="O53" s="280"/>
      <c r="P53" s="299"/>
      <c r="Q53" s="299"/>
      <c r="R53" s="293"/>
      <c r="S53" s="451"/>
      <c r="T53" s="696"/>
    </row>
    <row r="54" spans="1:20" ht="30" customHeight="1" x14ac:dyDescent="0.15">
      <c r="A54" s="690"/>
      <c r="B54" s="658" t="s">
        <v>632</v>
      </c>
      <c r="C54" s="659"/>
      <c r="D54" s="276" t="s">
        <v>505</v>
      </c>
      <c r="E54" s="280"/>
      <c r="F54" s="296" t="b">
        <v>0</v>
      </c>
      <c r="G54" s="296" t="b">
        <v>0</v>
      </c>
      <c r="H54" s="298" t="str">
        <f>IF(F54=TRUE,"動脈瘤性くも膜下出血","")&amp;IF(G54=TRUE,E56&amp;"によるくも膜下出血","")</f>
        <v/>
      </c>
      <c r="I54" s="293"/>
      <c r="J54" s="293"/>
      <c r="K54" s="293"/>
      <c r="L54" s="293"/>
      <c r="M54" s="293"/>
      <c r="N54" s="280"/>
      <c r="O54" s="280"/>
      <c r="P54" s="299" t="s">
        <v>529</v>
      </c>
      <c r="Q54" s="299" t="str">
        <f>H52</f>
        <v/>
      </c>
      <c r="R54" s="293"/>
      <c r="S54" s="451"/>
      <c r="T54" s="696"/>
    </row>
    <row r="55" spans="1:20" ht="30" customHeight="1" x14ac:dyDescent="0.15">
      <c r="A55" s="690"/>
      <c r="B55" s="658" t="s">
        <v>556</v>
      </c>
      <c r="C55" s="659"/>
      <c r="D55" s="276" t="s">
        <v>505</v>
      </c>
      <c r="E55" s="280"/>
      <c r="F55" s="296" t="b">
        <v>0</v>
      </c>
      <c r="G55" s="296" t="b">
        <v>0</v>
      </c>
      <c r="H55" s="296" t="b">
        <v>0</v>
      </c>
      <c r="I55" s="296" t="b">
        <v>0</v>
      </c>
      <c r="J55" s="296" t="b">
        <v>0</v>
      </c>
      <c r="K55" s="296" t="b">
        <v>0</v>
      </c>
      <c r="L55" s="296" t="b">
        <v>0</v>
      </c>
      <c r="M55" s="293"/>
      <c r="N55" s="293"/>
      <c r="O55" s="293"/>
      <c r="P55" s="299" t="s">
        <v>530</v>
      </c>
      <c r="Q55" s="299" t="str">
        <f>M57&amp;H54</f>
        <v/>
      </c>
      <c r="R55" s="293"/>
      <c r="S55" s="451"/>
      <c r="T55" s="696"/>
    </row>
    <row r="56" spans="1:20" ht="30" customHeight="1" x14ac:dyDescent="0.15">
      <c r="A56" s="690"/>
      <c r="B56" s="658" t="s">
        <v>557</v>
      </c>
      <c r="C56" s="659"/>
      <c r="D56" s="276" t="s">
        <v>507</v>
      </c>
      <c r="E56" s="284"/>
      <c r="F56" s="293"/>
      <c r="G56" s="293"/>
      <c r="H56" s="293"/>
      <c r="I56" s="293"/>
      <c r="J56" s="293"/>
      <c r="K56" s="293"/>
      <c r="L56" s="293"/>
      <c r="M56" s="293"/>
      <c r="N56" s="293"/>
      <c r="O56" s="293"/>
      <c r="P56" s="293"/>
      <c r="Q56" s="293"/>
      <c r="R56" s="293"/>
      <c r="S56" s="451"/>
      <c r="T56" s="696"/>
    </row>
    <row r="57" spans="1:20" ht="30" customHeight="1" x14ac:dyDescent="0.15">
      <c r="A57" s="690"/>
      <c r="B57" s="658" t="s">
        <v>635</v>
      </c>
      <c r="C57" s="692"/>
      <c r="D57" s="659"/>
      <c r="E57" s="308" t="str">
        <f>IF(F24=4,L27,"")</f>
        <v/>
      </c>
      <c r="F57" s="293"/>
      <c r="G57" s="293"/>
      <c r="H57" s="293"/>
      <c r="I57" s="293"/>
      <c r="J57" s="293"/>
      <c r="K57" s="293"/>
      <c r="L57" s="293"/>
      <c r="M57" s="298" t="str">
        <f>IF(F55=TRUE,"ICA","")&amp;IF(G55=TRUE,"MCA","")&amp;IF(H55=TRUE,"ACA","")&amp;IF(I55=TRUE,"VA","")&amp;IF(J55=TRUE,"BA","")&amp;IF(K55=TRUE,"PCA","")&amp;IF(L55=TRUE,"その他の血管の","")</f>
        <v/>
      </c>
      <c r="N57" s="293"/>
      <c r="O57" s="293"/>
      <c r="P57" s="299" t="s">
        <v>734</v>
      </c>
      <c r="Q57" s="299" t="str">
        <f>IF(F46=TRUE,"心原性脳塞栓症","")&amp;IF(G46=TRUE,"アテローム血栓性脳梗塞","")&amp;IF(H46=TRUE,"ラクナ梗塞","")&amp;IF(I46=TRUE,"脳梗塞","")&amp;IF(J46=TRUE,"原因不明の脳梗塞","")&amp;R46&amp;IF(F24=4,"一過性脳虚血性発作","")&amp;IF(F24=5,E25,"")</f>
        <v/>
      </c>
      <c r="R57" s="293"/>
      <c r="S57" s="451"/>
      <c r="T57" s="696"/>
    </row>
    <row r="58" spans="1:20" ht="30" customHeight="1" x14ac:dyDescent="0.15">
      <c r="A58" s="691"/>
      <c r="B58" s="658" t="s">
        <v>636</v>
      </c>
      <c r="C58" s="692"/>
      <c r="D58" s="659"/>
      <c r="E58" s="308" t="str">
        <f>IF(F24=5,M28,"")</f>
        <v/>
      </c>
      <c r="F58" s="293"/>
      <c r="G58" s="293"/>
      <c r="H58" s="293"/>
      <c r="I58" s="293"/>
      <c r="J58" s="293"/>
      <c r="K58" s="293"/>
      <c r="L58" s="293"/>
      <c r="M58" s="293"/>
      <c r="N58" s="293"/>
      <c r="O58" s="293"/>
      <c r="P58" s="293"/>
      <c r="Q58" s="293"/>
      <c r="R58" s="293"/>
      <c r="S58" s="449"/>
      <c r="T58" s="697"/>
    </row>
    <row r="59" spans="1:20" ht="29.25" customHeight="1" x14ac:dyDescent="0.15">
      <c r="A59" s="676" t="s">
        <v>591</v>
      </c>
      <c r="B59" s="686" t="s">
        <v>558</v>
      </c>
      <c r="C59" s="276" t="s">
        <v>559</v>
      </c>
      <c r="D59" s="276" t="s">
        <v>560</v>
      </c>
      <c r="E59" s="288">
        <v>130</v>
      </c>
      <c r="F59" s="293"/>
      <c r="G59" s="293"/>
      <c r="H59" s="293"/>
      <c r="I59" s="293"/>
      <c r="J59" s="293"/>
      <c r="K59" s="293"/>
      <c r="L59" s="293"/>
      <c r="M59" s="293"/>
      <c r="N59" s="293"/>
      <c r="O59" s="293"/>
      <c r="P59" s="293"/>
      <c r="Q59" s="293"/>
      <c r="R59" s="293"/>
      <c r="S59" s="449"/>
      <c r="T59" s="257" t="str">
        <f>"血圧"&amp;E61&amp;"脂質（LDL）"&amp;E63&amp;"mg/dL未満、血糖（HgA1c）"&amp;E65&amp;"%未満"</f>
        <v>血圧130/80 mmHg脂質（LDL）100mg/dL未満、血糖（HgA1c）7%未満</v>
      </c>
    </row>
    <row r="60" spans="1:20" ht="29.25" customHeight="1" x14ac:dyDescent="0.15">
      <c r="A60" s="655"/>
      <c r="B60" s="687"/>
      <c r="C60" s="276" t="s">
        <v>561</v>
      </c>
      <c r="D60" s="276" t="s">
        <v>560</v>
      </c>
      <c r="E60" s="288">
        <v>80</v>
      </c>
      <c r="F60" s="293"/>
      <c r="G60" s="293"/>
      <c r="H60" s="293"/>
      <c r="I60" s="293"/>
      <c r="J60" s="293"/>
      <c r="K60" s="293"/>
      <c r="L60" s="293"/>
      <c r="M60" s="293"/>
      <c r="N60" s="293"/>
      <c r="O60" s="293"/>
      <c r="P60" s="293"/>
      <c r="Q60" s="293"/>
      <c r="R60" s="293"/>
      <c r="S60" s="449"/>
      <c r="T60" s="262"/>
    </row>
    <row r="61" spans="1:20" ht="30" customHeight="1" x14ac:dyDescent="0.15">
      <c r="A61" s="655"/>
      <c r="B61" s="687"/>
      <c r="C61" s="276"/>
      <c r="D61" s="276"/>
      <c r="E61" s="308" t="str">
        <f>CONCATENATE(E59,"/",E60," mmHg")</f>
        <v>130/80 mmHg</v>
      </c>
      <c r="F61" s="280"/>
      <c r="G61" s="293"/>
      <c r="H61" s="293"/>
      <c r="I61" s="293"/>
      <c r="J61" s="293"/>
      <c r="K61" s="293"/>
      <c r="L61" s="293"/>
      <c r="M61" s="293"/>
      <c r="N61" s="293"/>
      <c r="O61" s="293"/>
      <c r="P61" s="293"/>
      <c r="Q61" s="293"/>
      <c r="R61" s="293"/>
      <c r="S61" s="293"/>
      <c r="T61" s="262"/>
    </row>
    <row r="62" spans="1:20" ht="45" customHeight="1" x14ac:dyDescent="0.15">
      <c r="A62" s="655"/>
      <c r="B62" s="688"/>
      <c r="C62" s="674" t="s">
        <v>516</v>
      </c>
      <c r="D62" s="675"/>
      <c r="E62" s="285" t="s">
        <v>562</v>
      </c>
      <c r="F62" s="280"/>
      <c r="G62" s="293"/>
      <c r="H62" s="293"/>
      <c r="I62" s="293"/>
      <c r="J62" s="293"/>
      <c r="K62" s="293"/>
      <c r="L62" s="293"/>
      <c r="M62" s="293"/>
      <c r="N62" s="293"/>
      <c r="O62" s="293"/>
      <c r="P62" s="293"/>
      <c r="Q62" s="293"/>
      <c r="R62" s="293"/>
      <c r="S62" s="451"/>
      <c r="T62" s="263" t="str">
        <f>E61</f>
        <v>130/80 mmHg</v>
      </c>
    </row>
    <row r="63" spans="1:20" ht="30" customHeight="1" x14ac:dyDescent="0.15">
      <c r="A63" s="655"/>
      <c r="B63" s="686" t="s">
        <v>563</v>
      </c>
      <c r="C63" s="276" t="s">
        <v>564</v>
      </c>
      <c r="D63" s="276" t="s">
        <v>560</v>
      </c>
      <c r="E63" s="289">
        <v>100</v>
      </c>
      <c r="F63" s="280"/>
      <c r="G63" s="293"/>
      <c r="H63" s="293"/>
      <c r="I63" s="293"/>
      <c r="J63" s="293"/>
      <c r="K63" s="293"/>
      <c r="L63" s="293"/>
      <c r="M63" s="293"/>
      <c r="N63" s="293"/>
      <c r="O63" s="293"/>
      <c r="P63" s="293"/>
      <c r="Q63" s="293"/>
      <c r="R63" s="293"/>
      <c r="S63" s="451"/>
      <c r="T63" s="698">
        <f>E63</f>
        <v>100</v>
      </c>
    </row>
    <row r="64" spans="1:20" ht="30" customHeight="1" x14ac:dyDescent="0.15">
      <c r="A64" s="655"/>
      <c r="B64" s="688"/>
      <c r="C64" s="674" t="s">
        <v>516</v>
      </c>
      <c r="D64" s="675"/>
      <c r="E64" s="280" t="s">
        <v>565</v>
      </c>
      <c r="F64" s="280"/>
      <c r="G64" s="293"/>
      <c r="H64" s="293"/>
      <c r="I64" s="293"/>
      <c r="J64" s="293"/>
      <c r="K64" s="293"/>
      <c r="L64" s="293"/>
      <c r="M64" s="293"/>
      <c r="N64" s="293"/>
      <c r="O64" s="293"/>
      <c r="P64" s="293"/>
      <c r="Q64" s="293"/>
      <c r="R64" s="293"/>
      <c r="S64" s="449"/>
      <c r="T64" s="699"/>
    </row>
    <row r="65" spans="1:20" ht="30" customHeight="1" x14ac:dyDescent="0.15">
      <c r="A65" s="655"/>
      <c r="B65" s="686" t="s">
        <v>566</v>
      </c>
      <c r="C65" s="276" t="s">
        <v>567</v>
      </c>
      <c r="D65" s="276" t="s">
        <v>560</v>
      </c>
      <c r="E65" s="290">
        <v>7</v>
      </c>
      <c r="F65" s="293"/>
      <c r="G65" s="293"/>
      <c r="H65" s="293"/>
      <c r="I65" s="293"/>
      <c r="J65" s="293"/>
      <c r="K65" s="293"/>
      <c r="L65" s="293"/>
      <c r="M65" s="293"/>
      <c r="N65" s="293"/>
      <c r="O65" s="293"/>
      <c r="P65" s="293"/>
      <c r="Q65" s="293"/>
      <c r="R65" s="293"/>
      <c r="S65" s="448"/>
      <c r="T65" s="693">
        <f>E65</f>
        <v>7</v>
      </c>
    </row>
    <row r="66" spans="1:20" ht="60" customHeight="1" x14ac:dyDescent="0.15">
      <c r="A66" s="655"/>
      <c r="B66" s="688"/>
      <c r="C66" s="656" t="s">
        <v>516</v>
      </c>
      <c r="D66" s="657"/>
      <c r="E66" s="285" t="s">
        <v>568</v>
      </c>
      <c r="F66" s="293"/>
      <c r="G66" s="293"/>
      <c r="H66" s="293"/>
      <c r="I66" s="293"/>
      <c r="J66" s="293"/>
      <c r="K66" s="293"/>
      <c r="L66" s="293"/>
      <c r="M66" s="293"/>
      <c r="N66" s="293"/>
      <c r="O66" s="293"/>
      <c r="P66" s="293"/>
      <c r="Q66" s="293"/>
      <c r="R66" s="293"/>
      <c r="S66" s="449"/>
      <c r="T66" s="694"/>
    </row>
    <row r="67" spans="1:20" ht="31.5" customHeight="1" x14ac:dyDescent="0.15">
      <c r="A67" s="655"/>
      <c r="B67" s="661" t="s">
        <v>537</v>
      </c>
      <c r="C67" s="663"/>
      <c r="D67" s="305" t="s">
        <v>505</v>
      </c>
      <c r="E67" s="295"/>
      <c r="F67" s="296">
        <v>0</v>
      </c>
      <c r="G67" s="298" t="str">
        <f>IF(F67=1,"なし","")&amp;IF(F67=2,"あり","")</f>
        <v/>
      </c>
      <c r="H67" s="293"/>
      <c r="I67" s="293"/>
      <c r="J67" s="293"/>
      <c r="K67" s="293"/>
      <c r="L67" s="293"/>
      <c r="M67" s="293"/>
      <c r="N67" s="293"/>
      <c r="O67" s="293"/>
      <c r="P67" s="293"/>
      <c r="Q67" s="293"/>
      <c r="R67" s="293"/>
      <c r="S67" s="448"/>
      <c r="T67" s="669" t="str">
        <f>IF(F67=1,"なし","")&amp;IF(F67=2,E68,"")</f>
        <v/>
      </c>
    </row>
    <row r="68" spans="1:20" ht="60" customHeight="1" x14ac:dyDescent="0.15">
      <c r="A68" s="655"/>
      <c r="B68" s="664"/>
      <c r="C68" s="666"/>
      <c r="D68" s="305" t="s">
        <v>569</v>
      </c>
      <c r="E68" s="295"/>
      <c r="F68" s="280"/>
      <c r="G68" s="293"/>
      <c r="H68" s="293"/>
      <c r="I68" s="293"/>
      <c r="J68" s="293"/>
      <c r="K68" s="293"/>
      <c r="L68" s="293"/>
      <c r="M68" s="293"/>
      <c r="N68" s="293"/>
      <c r="O68" s="293"/>
      <c r="P68" s="293"/>
      <c r="Q68" s="293"/>
      <c r="R68" s="293"/>
      <c r="S68" s="449"/>
      <c r="T68" s="670"/>
    </row>
    <row r="69" spans="1:20" ht="60" customHeight="1" x14ac:dyDescent="0.15">
      <c r="A69" s="655"/>
      <c r="B69" s="656" t="s">
        <v>531</v>
      </c>
      <c r="C69" s="657"/>
      <c r="D69" s="276" t="s">
        <v>507</v>
      </c>
      <c r="E69" s="291"/>
      <c r="F69" s="280"/>
      <c r="G69" s="293"/>
      <c r="H69" s="293"/>
      <c r="I69" s="293"/>
      <c r="J69" s="293"/>
      <c r="K69" s="293"/>
      <c r="L69" s="293"/>
      <c r="M69" s="293"/>
      <c r="N69" s="293"/>
      <c r="O69" s="293"/>
      <c r="P69" s="293"/>
      <c r="Q69" s="293"/>
      <c r="R69" s="293"/>
      <c r="S69" s="448"/>
      <c r="T69" s="257" t="str">
        <f>IF(E69="", "", E69)</f>
        <v/>
      </c>
    </row>
    <row r="70" spans="1:20" ht="30" customHeight="1" x14ac:dyDescent="0.15">
      <c r="A70" s="661" t="s">
        <v>570</v>
      </c>
      <c r="B70" s="662"/>
      <c r="C70" s="663"/>
      <c r="D70" s="276" t="s">
        <v>522</v>
      </c>
      <c r="E70" s="280"/>
      <c r="F70" s="296" t="b">
        <v>0</v>
      </c>
      <c r="G70" s="296" t="b">
        <v>0</v>
      </c>
      <c r="H70" s="296" t="b">
        <v>0</v>
      </c>
      <c r="I70" s="296" t="b">
        <v>0</v>
      </c>
      <c r="J70" s="280"/>
      <c r="K70" s="280"/>
      <c r="L70" s="293"/>
      <c r="M70" s="293"/>
      <c r="N70" s="293"/>
      <c r="O70" s="293"/>
      <c r="P70" s="293"/>
      <c r="Q70" s="293"/>
      <c r="R70" s="293"/>
      <c r="S70" s="449"/>
      <c r="T70" s="257" t="str">
        <f>IF(F70=TRUE,"リハビリ転院","")&amp;IF(G70=TRUE,"長期療養転院","")&amp;IF(H70=TRUE,"外来診察・投薬","")&amp;IF(I70=TRUE,E71,"")</f>
        <v/>
      </c>
    </row>
    <row r="71" spans="1:20" ht="60" customHeight="1" x14ac:dyDescent="0.15">
      <c r="A71" s="664"/>
      <c r="B71" s="665"/>
      <c r="C71" s="666"/>
      <c r="D71" s="276" t="s">
        <v>507</v>
      </c>
      <c r="E71" s="280"/>
      <c r="F71" s="293"/>
      <c r="G71" s="293"/>
      <c r="H71" s="293"/>
      <c r="I71" s="293"/>
      <c r="J71" s="293"/>
      <c r="K71" s="293"/>
      <c r="L71" s="293"/>
      <c r="M71" s="293"/>
      <c r="N71" s="293"/>
      <c r="O71" s="293"/>
      <c r="P71" s="293"/>
      <c r="Q71" s="293"/>
      <c r="R71" s="293"/>
      <c r="S71" s="293"/>
      <c r="T71" s="257" t="str">
        <f>E71&amp;""</f>
        <v/>
      </c>
    </row>
    <row r="72" spans="1:20" ht="30" customHeight="1" x14ac:dyDescent="0.15">
      <c r="A72" s="656" t="s">
        <v>572</v>
      </c>
      <c r="B72" s="660"/>
      <c r="C72" s="657"/>
      <c r="D72" s="309" t="s">
        <v>592</v>
      </c>
      <c r="E72" s="283"/>
      <c r="F72" s="301">
        <f>E72</f>
        <v>0</v>
      </c>
      <c r="G72" s="293"/>
      <c r="H72" s="293"/>
      <c r="I72" s="293"/>
      <c r="J72" s="293"/>
      <c r="K72" s="293"/>
      <c r="L72" s="293"/>
      <c r="M72" s="293"/>
      <c r="N72" s="293"/>
      <c r="O72" s="293"/>
      <c r="P72" s="293"/>
      <c r="Q72" s="293"/>
      <c r="R72" s="293"/>
      <c r="S72" s="293"/>
      <c r="T72" s="256">
        <f>F72</f>
        <v>0</v>
      </c>
    </row>
    <row r="73" spans="1:20" ht="30" customHeight="1" x14ac:dyDescent="0.15">
      <c r="A73" s="677" t="s">
        <v>587</v>
      </c>
      <c r="B73" s="662"/>
      <c r="C73" s="663"/>
      <c r="D73" s="276" t="s">
        <v>505</v>
      </c>
      <c r="E73" s="280"/>
      <c r="F73" s="296">
        <v>0</v>
      </c>
      <c r="G73" s="293"/>
      <c r="H73" s="293"/>
      <c r="I73" s="304"/>
      <c r="J73" s="293"/>
      <c r="K73" s="293"/>
      <c r="L73" s="293"/>
      <c r="M73" s="293"/>
      <c r="N73" s="293"/>
      <c r="O73" s="293"/>
      <c r="P73" s="293"/>
      <c r="Q73" s="293"/>
      <c r="R73" s="293"/>
      <c r="S73" s="293"/>
      <c r="T73" s="257" t="str">
        <f>IF(F73=1,"あり","")&amp;IF(F73=2,"なし","")</f>
        <v/>
      </c>
    </row>
    <row r="74" spans="1:20" ht="375" customHeight="1" x14ac:dyDescent="0.15">
      <c r="A74" s="664"/>
      <c r="B74" s="665"/>
      <c r="C74" s="666"/>
      <c r="D74" s="276" t="s">
        <v>484</v>
      </c>
      <c r="E74" s="453"/>
      <c r="F74" s="293" t="str">
        <f>E74&amp;""</f>
        <v/>
      </c>
      <c r="G74" s="293"/>
      <c r="H74" s="293"/>
      <c r="I74" s="293"/>
      <c r="J74" s="293"/>
      <c r="K74" s="293"/>
      <c r="L74" s="293"/>
      <c r="M74" s="293"/>
      <c r="N74" s="293"/>
      <c r="O74" s="293"/>
      <c r="P74" s="293"/>
      <c r="Q74" s="293"/>
      <c r="R74" s="293"/>
      <c r="S74" s="293"/>
      <c r="T74" s="257" t="str">
        <f>E74&amp;""</f>
        <v/>
      </c>
    </row>
    <row r="75" spans="1:20" ht="30" customHeight="1" x14ac:dyDescent="0.15">
      <c r="A75" s="656" t="s">
        <v>573</v>
      </c>
      <c r="B75" s="660"/>
      <c r="C75" s="657"/>
      <c r="D75" s="276" t="s">
        <v>505</v>
      </c>
      <c r="E75" s="284"/>
      <c r="F75" s="296">
        <v>0</v>
      </c>
      <c r="G75" s="293"/>
      <c r="H75" s="293"/>
      <c r="I75" s="293"/>
      <c r="J75" s="293"/>
      <c r="K75" s="293"/>
      <c r="L75" s="293"/>
      <c r="M75" s="293"/>
      <c r="N75" s="293"/>
      <c r="O75" s="293"/>
      <c r="P75" s="293"/>
      <c r="Q75" s="293"/>
      <c r="R75" s="293"/>
      <c r="S75" s="293"/>
      <c r="T75" s="261" t="str">
        <f>IF(F75=0,"","")&amp;IF(F75=1,0,"")&amp;IF(F75=2,1,"")&amp;IF(F75=3,2,"")&amp;IF(F75=4,3,"")&amp;IF(F75=5,4,"")&amp;IF(F75=6,5,"")</f>
        <v/>
      </c>
    </row>
    <row r="76" spans="1:20" ht="57.75" customHeight="1" x14ac:dyDescent="0.15">
      <c r="A76" s="656" t="s">
        <v>488</v>
      </c>
      <c r="B76" s="660"/>
      <c r="C76" s="657"/>
      <c r="D76" s="276" t="s">
        <v>522</v>
      </c>
      <c r="E76" s="280"/>
      <c r="F76" s="296" t="b">
        <v>0</v>
      </c>
      <c r="G76" s="296" t="b">
        <v>0</v>
      </c>
      <c r="H76" s="296" t="b">
        <v>0</v>
      </c>
      <c r="I76" s="296" t="b">
        <v>0</v>
      </c>
      <c r="J76" s="296" t="b">
        <v>0</v>
      </c>
      <c r="K76" s="296" t="b">
        <v>0</v>
      </c>
      <c r="L76" s="296" t="b">
        <v>0</v>
      </c>
      <c r="M76" s="293"/>
      <c r="N76" s="293"/>
      <c r="O76" s="293"/>
      <c r="P76" s="293"/>
      <c r="Q76" s="293"/>
      <c r="R76" s="293"/>
      <c r="S76" s="293"/>
      <c r="T76" s="257" t="str">
        <f>O78</f>
        <v/>
      </c>
    </row>
    <row r="77" spans="1:20" ht="30" customHeight="1" x14ac:dyDescent="0.15">
      <c r="A77" s="661" t="s">
        <v>491</v>
      </c>
      <c r="B77" s="662"/>
      <c r="C77" s="663"/>
      <c r="D77" s="276" t="s">
        <v>571</v>
      </c>
      <c r="E77" s="295"/>
      <c r="F77" s="296" t="b">
        <v>0</v>
      </c>
      <c r="G77" s="293"/>
      <c r="H77" s="293"/>
      <c r="I77" s="293"/>
      <c r="J77" s="293"/>
      <c r="K77" s="293"/>
      <c r="L77" s="293"/>
      <c r="M77" s="293"/>
      <c r="N77" s="293"/>
      <c r="O77" s="293"/>
      <c r="P77" s="293"/>
      <c r="Q77" s="293"/>
      <c r="R77" s="293"/>
      <c r="S77" s="447"/>
      <c r="T77" s="257" t="str">
        <f>IF(F77=TRUE,"別紙参照","")</f>
        <v/>
      </c>
    </row>
    <row r="78" spans="1:20" ht="60" customHeight="1" x14ac:dyDescent="0.15">
      <c r="A78" s="664"/>
      <c r="B78" s="665"/>
      <c r="C78" s="666"/>
      <c r="D78" s="276" t="s">
        <v>484</v>
      </c>
      <c r="E78" s="295"/>
      <c r="F78" s="293"/>
      <c r="G78" s="293"/>
      <c r="H78" s="293"/>
      <c r="I78" s="293"/>
      <c r="J78" s="293"/>
      <c r="K78" s="293"/>
      <c r="L78" s="293"/>
      <c r="M78" s="293"/>
      <c r="N78" s="293"/>
      <c r="O78" s="298" t="str">
        <f>IF(F76=TRUE,"該当処置無し","")&amp;IF(G76=TRUE,"　インスリン","")&amp;IF(H76=TRUE,"　酸素投与","")&amp;IF(I76=TRUE,"　褥瘡治療","")&amp;IF(J76=TRUE,"　抗菌薬","")&amp;IF(K76=TRUE,"　気切切開","")&amp;IF(L76=TRUE,"　胃ろう","")</f>
        <v/>
      </c>
      <c r="P78" s="293"/>
      <c r="Q78" s="293"/>
      <c r="R78" s="293"/>
      <c r="S78" s="293"/>
      <c r="T78" s="257" t="str">
        <f>IF(E78="", "", E78)</f>
        <v/>
      </c>
    </row>
    <row r="79" spans="1:20" ht="60" customHeight="1" x14ac:dyDescent="0.15">
      <c r="A79" s="656" t="s">
        <v>492</v>
      </c>
      <c r="B79" s="660"/>
      <c r="C79" s="657"/>
      <c r="D79" s="276" t="s">
        <v>522</v>
      </c>
      <c r="E79" s="292"/>
      <c r="F79" s="296" t="b">
        <v>0</v>
      </c>
      <c r="G79" s="296" t="b">
        <v>0</v>
      </c>
      <c r="H79" s="296" t="b">
        <v>0</v>
      </c>
      <c r="I79" s="296" t="b">
        <v>0</v>
      </c>
      <c r="J79" s="296" t="b">
        <v>0</v>
      </c>
      <c r="K79" s="296" t="b">
        <v>0</v>
      </c>
      <c r="L79" s="296" t="b">
        <v>0</v>
      </c>
      <c r="M79" s="293"/>
      <c r="N79" s="293"/>
      <c r="O79" s="293"/>
      <c r="P79" s="293"/>
      <c r="Q79" s="293"/>
      <c r="R79" s="293"/>
      <c r="S79" s="293"/>
      <c r="T79" s="257" t="str">
        <f>O81</f>
        <v/>
      </c>
    </row>
    <row r="80" spans="1:20" ht="30" customHeight="1" x14ac:dyDescent="0.15">
      <c r="A80" s="661" t="s">
        <v>575</v>
      </c>
      <c r="B80" s="662"/>
      <c r="C80" s="663"/>
      <c r="D80" s="276" t="s">
        <v>522</v>
      </c>
      <c r="E80" s="280"/>
      <c r="F80" s="296" t="b">
        <v>0</v>
      </c>
      <c r="G80" s="296" t="b">
        <v>0</v>
      </c>
      <c r="H80" s="296" t="b">
        <v>0</v>
      </c>
      <c r="I80" s="296" t="b">
        <v>0</v>
      </c>
      <c r="J80" s="296" t="b">
        <v>0</v>
      </c>
      <c r="K80" s="293"/>
      <c r="L80" s="293"/>
      <c r="M80" s="293"/>
      <c r="N80" s="293"/>
      <c r="O80" s="293"/>
      <c r="P80" s="293"/>
      <c r="Q80" s="293"/>
      <c r="R80" s="293"/>
      <c r="S80" s="293"/>
      <c r="T80" s="257" t="str">
        <f>O82</f>
        <v/>
      </c>
    </row>
    <row r="81" spans="1:23" ht="60" customHeight="1" x14ac:dyDescent="0.15">
      <c r="A81" s="664"/>
      <c r="B81" s="665"/>
      <c r="C81" s="666"/>
      <c r="D81" s="276" t="s">
        <v>507</v>
      </c>
      <c r="E81" s="280"/>
      <c r="F81" s="293" t="s">
        <v>576</v>
      </c>
      <c r="G81" s="293"/>
      <c r="H81" s="293"/>
      <c r="I81" s="293"/>
      <c r="J81" s="293"/>
      <c r="K81" s="293"/>
      <c r="L81" s="293"/>
      <c r="M81" s="296" t="b">
        <v>0</v>
      </c>
      <c r="N81" s="296" t="b">
        <v>0</v>
      </c>
      <c r="O81" s="298" t="str">
        <f>IF(F79=TRUE,"該当薬剤無し","")&amp;IF(G79=TRUE,"　プラザキサ","")&amp;IF(H79=TRUE,"　イグザレルト","")&amp;IF(I79=TRUE,"　エリキュース","")&amp;IF(J79=TRUE,"　リクシアナ","")&amp;IF(K79=TRUE,"　エフィエント","")&amp;IF(L79=TRUE,"　ラミクタール","")&amp;IF(M81=TRUE,"　ビムパット","")&amp;IF(N81=TRUE,"　フィコンパ","")</f>
        <v/>
      </c>
      <c r="P81" s="293"/>
      <c r="Q81" s="293"/>
      <c r="R81" s="293"/>
      <c r="S81" s="293"/>
      <c r="T81" s="255"/>
    </row>
    <row r="82" spans="1:23" ht="30" customHeight="1" x14ac:dyDescent="0.15">
      <c r="A82" s="661" t="s">
        <v>577</v>
      </c>
      <c r="B82" s="662"/>
      <c r="C82" s="663"/>
      <c r="D82" s="276" t="s">
        <v>505</v>
      </c>
      <c r="E82" s="280"/>
      <c r="F82" s="296">
        <v>0</v>
      </c>
      <c r="G82" s="298" t="str">
        <f>IF(F82=1,"あり","")&amp;IF(F82=2,"なし","")</f>
        <v/>
      </c>
      <c r="H82" s="293"/>
      <c r="I82" s="293"/>
      <c r="J82" s="293"/>
      <c r="K82" s="293"/>
      <c r="L82" s="293"/>
      <c r="M82" s="293"/>
      <c r="N82" s="293"/>
      <c r="O82" s="298" t="str">
        <f>IF(F80=TRUE,"該当薬無し","")&amp;IF(G80=TRUE,"　ネスプ","")&amp;IF(H80=TRUE,"　フォルテオ","")&amp;IF(I80=TRUE,"　輸血","")&amp;IF(J80=TRUE, E81,"")</f>
        <v/>
      </c>
      <c r="P82" s="293"/>
      <c r="Q82" s="293"/>
      <c r="R82" s="293"/>
      <c r="S82" s="293"/>
      <c r="T82" s="257" t="str">
        <f>G82</f>
        <v/>
      </c>
    </row>
    <row r="83" spans="1:23" ht="30" customHeight="1" x14ac:dyDescent="0.15">
      <c r="A83" s="664"/>
      <c r="B83" s="665"/>
      <c r="C83" s="666"/>
      <c r="D83" s="276" t="s">
        <v>578</v>
      </c>
      <c r="E83" s="280"/>
      <c r="F83" s="293"/>
      <c r="G83" s="293"/>
      <c r="H83" s="293"/>
      <c r="I83" s="293"/>
      <c r="J83" s="293"/>
      <c r="K83" s="293"/>
      <c r="L83" s="293"/>
      <c r="M83" s="293"/>
      <c r="N83" s="293"/>
      <c r="O83" s="293"/>
      <c r="P83" s="293"/>
      <c r="Q83" s="293"/>
      <c r="R83" s="293"/>
      <c r="S83" s="293"/>
      <c r="T83" s="257" t="str">
        <f>E83&amp;""</f>
        <v/>
      </c>
    </row>
    <row r="84" spans="1:23" ht="30" customHeight="1" x14ac:dyDescent="0.15">
      <c r="A84" s="677" t="s">
        <v>579</v>
      </c>
      <c r="B84" s="678"/>
      <c r="C84" s="278"/>
      <c r="D84" s="276" t="s">
        <v>522</v>
      </c>
      <c r="E84" s="280"/>
      <c r="F84" s="296" t="b">
        <v>0</v>
      </c>
      <c r="G84" s="296" t="b">
        <v>0</v>
      </c>
      <c r="H84" s="296" t="b">
        <v>0</v>
      </c>
      <c r="I84" s="298" t="str">
        <f>IF(F84=TRUE,"　●必要なし","")</f>
        <v/>
      </c>
      <c r="J84" s="298" t="str">
        <f>IF(G84=TRUE,"　●脳卒中以外の症状で受診が必要","")</f>
        <v/>
      </c>
      <c r="K84" s="298" t="str">
        <f>IF(H84=TRUE,"　●必要【","")</f>
        <v/>
      </c>
      <c r="L84" s="293"/>
      <c r="M84" s="293"/>
      <c r="N84" s="293"/>
      <c r="O84" s="293"/>
      <c r="P84" s="293"/>
      <c r="Q84" s="293"/>
      <c r="R84" s="293"/>
      <c r="S84" s="293"/>
      <c r="T84" s="669" t="str">
        <f>J86</f>
        <v/>
      </c>
    </row>
    <row r="85" spans="1:23" ht="30" customHeight="1" x14ac:dyDescent="0.15">
      <c r="A85" s="700"/>
      <c r="B85" s="701"/>
      <c r="C85" s="674" t="s">
        <v>580</v>
      </c>
      <c r="D85" s="675"/>
      <c r="E85" s="280"/>
      <c r="F85" s="293"/>
      <c r="G85" s="293"/>
      <c r="H85" s="293"/>
      <c r="I85" s="293"/>
      <c r="J85" s="298" t="str">
        <f>J84&amp;"　（科名："&amp;E85&amp;")"</f>
        <v>　（科名：)</v>
      </c>
      <c r="K85" s="298" t="str">
        <f>K84&amp;H86&amp;"　】"</f>
        <v>　】</v>
      </c>
      <c r="L85" s="293"/>
      <c r="M85" s="293"/>
      <c r="N85" s="293"/>
      <c r="O85" s="293"/>
      <c r="P85" s="293"/>
      <c r="Q85" s="293"/>
      <c r="R85" s="293"/>
      <c r="S85" s="293"/>
      <c r="T85" s="671"/>
    </row>
    <row r="86" spans="1:23" ht="30" customHeight="1" x14ac:dyDescent="0.15">
      <c r="A86" s="679"/>
      <c r="B86" s="680"/>
      <c r="C86" s="276" t="s">
        <v>581</v>
      </c>
      <c r="D86" s="276" t="s">
        <v>522</v>
      </c>
      <c r="E86" s="280"/>
      <c r="F86" s="296" t="b">
        <v>0</v>
      </c>
      <c r="G86" s="296" t="b">
        <v>0</v>
      </c>
      <c r="H86" s="298" t="str">
        <f>IF(F86=TRUE,"　定期検査","")&amp;IF(G86=TRUE,"　投薬","")</f>
        <v/>
      </c>
      <c r="I86" s="293"/>
      <c r="J86" s="298" t="str">
        <f>IF('6.入力シート'!F84=TRUE,'6.入力シート'!I84,"")&amp;IF('6.入力シート'!G84=TRUE,'6.入力シート'!J85,"")&amp;IF('6.入力シート'!H84=TRUE,'6.入力シート'!K85,"")</f>
        <v/>
      </c>
      <c r="K86" s="293"/>
      <c r="L86" s="293"/>
      <c r="M86" s="293"/>
      <c r="N86" s="293"/>
      <c r="O86" s="293"/>
      <c r="P86" s="293"/>
      <c r="Q86" s="293"/>
      <c r="R86" s="293"/>
      <c r="S86" s="448"/>
      <c r="T86" s="670"/>
    </row>
    <row r="87" spans="1:23" ht="149.25" customHeight="1" x14ac:dyDescent="0.15">
      <c r="A87" s="656" t="s">
        <v>593</v>
      </c>
      <c r="B87" s="660"/>
      <c r="C87" s="657"/>
      <c r="D87" s="310" t="s">
        <v>571</v>
      </c>
      <c r="E87" s="285"/>
      <c r="F87" s="314"/>
      <c r="G87" s="314"/>
      <c r="H87" s="314"/>
      <c r="I87" s="314"/>
      <c r="J87" s="314"/>
      <c r="K87" s="314"/>
      <c r="L87" s="314"/>
      <c r="M87" s="293"/>
      <c r="N87" s="293"/>
      <c r="O87" s="293"/>
      <c r="P87" s="293"/>
      <c r="Q87" s="293"/>
      <c r="R87" s="293"/>
      <c r="S87" s="451"/>
      <c r="T87" s="318" t="str">
        <f>E87&amp;""</f>
        <v/>
      </c>
      <c r="W87" s="315" t="s">
        <v>90</v>
      </c>
    </row>
    <row r="88" spans="1:23" ht="13.5" x14ac:dyDescent="0.15">
      <c r="M88" s="293"/>
      <c r="N88" s="293"/>
      <c r="O88" s="293"/>
      <c r="P88" s="293"/>
      <c r="Q88" s="293"/>
      <c r="R88" s="293"/>
      <c r="S88" s="449"/>
      <c r="W88" s="316"/>
    </row>
    <row r="89" spans="1:23" ht="56.25" x14ac:dyDescent="0.15">
      <c r="M89" s="314"/>
      <c r="N89" s="314"/>
      <c r="O89" s="314"/>
      <c r="P89" s="314"/>
      <c r="Q89" s="314"/>
      <c r="R89" s="314"/>
      <c r="S89" s="314"/>
      <c r="W89" s="317" t="s">
        <v>379</v>
      </c>
    </row>
    <row r="90" spans="1:23" ht="12" x14ac:dyDescent="0.15">
      <c r="W90" s="317"/>
    </row>
    <row r="91" spans="1:23" ht="12" x14ac:dyDescent="0.15">
      <c r="W91" s="317"/>
    </row>
    <row r="92" spans="1:23" ht="12" x14ac:dyDescent="0.15">
      <c r="W92" s="317"/>
    </row>
    <row r="93" spans="1:23" ht="67.5" x14ac:dyDescent="0.15">
      <c r="W93" s="317" t="s">
        <v>388</v>
      </c>
    </row>
    <row r="94" spans="1:23" ht="67.5" x14ac:dyDescent="0.15">
      <c r="W94" s="317" t="s">
        <v>23</v>
      </c>
    </row>
    <row r="95" spans="1:23" ht="12" x14ac:dyDescent="0.15">
      <c r="W95" s="317"/>
    </row>
    <row r="96" spans="1:23" ht="67.5" x14ac:dyDescent="0.15">
      <c r="W96" s="317" t="s">
        <v>92</v>
      </c>
    </row>
    <row r="97" spans="23:23" ht="78.75" x14ac:dyDescent="0.15">
      <c r="W97" s="317" t="s">
        <v>24</v>
      </c>
    </row>
    <row r="98" spans="23:23" ht="78.75" x14ac:dyDescent="0.15">
      <c r="W98" s="317" t="s">
        <v>25</v>
      </c>
    </row>
  </sheetData>
  <dataConsolidate/>
  <mergeCells count="84">
    <mergeCell ref="A87:C87"/>
    <mergeCell ref="A84:B86"/>
    <mergeCell ref="T84:T86"/>
    <mergeCell ref="C85:D85"/>
    <mergeCell ref="A72:C72"/>
    <mergeCell ref="A75:C75"/>
    <mergeCell ref="A73:C74"/>
    <mergeCell ref="A76:C76"/>
    <mergeCell ref="A79:C79"/>
    <mergeCell ref="A77:C78"/>
    <mergeCell ref="A80:C81"/>
    <mergeCell ref="A82:C83"/>
    <mergeCell ref="T65:T66"/>
    <mergeCell ref="C66:D66"/>
    <mergeCell ref="B63:B64"/>
    <mergeCell ref="T67:T68"/>
    <mergeCell ref="T46:T58"/>
    <mergeCell ref="B55:C55"/>
    <mergeCell ref="T63:T64"/>
    <mergeCell ref="B69:C69"/>
    <mergeCell ref="B48:C49"/>
    <mergeCell ref="A70:C71"/>
    <mergeCell ref="A59:A69"/>
    <mergeCell ref="B59:B62"/>
    <mergeCell ref="C62:D62"/>
    <mergeCell ref="B67:C68"/>
    <mergeCell ref="B56:C56"/>
    <mergeCell ref="B53:C53"/>
    <mergeCell ref="B54:C54"/>
    <mergeCell ref="A46:A58"/>
    <mergeCell ref="B57:D57"/>
    <mergeCell ref="B58:D58"/>
    <mergeCell ref="C64:D64"/>
    <mergeCell ref="B65:B66"/>
    <mergeCell ref="T32:T39"/>
    <mergeCell ref="B33:C34"/>
    <mergeCell ref="B35:C36"/>
    <mergeCell ref="B37:C37"/>
    <mergeCell ref="B38:C39"/>
    <mergeCell ref="T40:T42"/>
    <mergeCell ref="B41:C41"/>
    <mergeCell ref="B42:C42"/>
    <mergeCell ref="B46:C46"/>
    <mergeCell ref="B52:C52"/>
    <mergeCell ref="B50:C50"/>
    <mergeCell ref="B51:C51"/>
    <mergeCell ref="T43:T45"/>
    <mergeCell ref="B44:C44"/>
    <mergeCell ref="B45:C45"/>
    <mergeCell ref="T22:T23"/>
    <mergeCell ref="A24:A31"/>
    <mergeCell ref="B24:C25"/>
    <mergeCell ref="T24:T31"/>
    <mergeCell ref="B26:C28"/>
    <mergeCell ref="B29:C31"/>
    <mergeCell ref="T18:T19"/>
    <mergeCell ref="A20:C21"/>
    <mergeCell ref="T20:T21"/>
    <mergeCell ref="A15:C15"/>
    <mergeCell ref="A16:C16"/>
    <mergeCell ref="A17:C17"/>
    <mergeCell ref="A1:C1"/>
    <mergeCell ref="F1:T1"/>
    <mergeCell ref="A2:C2"/>
    <mergeCell ref="A11:C11"/>
    <mergeCell ref="A12:C13"/>
    <mergeCell ref="A6:C6"/>
    <mergeCell ref="A8:C8"/>
    <mergeCell ref="A10:C10"/>
    <mergeCell ref="A7:C7"/>
    <mergeCell ref="A9:C9"/>
    <mergeCell ref="A3:C3"/>
    <mergeCell ref="A4:C4"/>
    <mergeCell ref="A5:C5"/>
    <mergeCell ref="A14:C14"/>
    <mergeCell ref="A18:C19"/>
    <mergeCell ref="A22:C23"/>
    <mergeCell ref="A32:A39"/>
    <mergeCell ref="B32:C32"/>
    <mergeCell ref="A40:A42"/>
    <mergeCell ref="B40:C40"/>
    <mergeCell ref="B47:C47"/>
    <mergeCell ref="A43:A45"/>
    <mergeCell ref="B43:C43"/>
  </mergeCells>
  <phoneticPr fontId="15"/>
  <conditionalFormatting sqref="E14">
    <cfRule type="cellIs" dxfId="113" priority="137" operator="equal">
      <formula>""""""</formula>
    </cfRule>
  </conditionalFormatting>
  <conditionalFormatting sqref="E14">
    <cfRule type="containsBlanks" dxfId="112" priority="151">
      <formula>LEN(TRIM(E14))=0</formula>
    </cfRule>
  </conditionalFormatting>
  <conditionalFormatting sqref="E15">
    <cfRule type="cellIs" dxfId="111" priority="135" operator="equal">
      <formula>""""""</formula>
    </cfRule>
  </conditionalFormatting>
  <conditionalFormatting sqref="E15">
    <cfRule type="containsBlanks" dxfId="110" priority="150">
      <formula>LEN(TRIM(E15))=0</formula>
    </cfRule>
  </conditionalFormatting>
  <conditionalFormatting sqref="E71">
    <cfRule type="expression" dxfId="109" priority="167">
      <formula>$I$70=TRUE</formula>
    </cfRule>
    <cfRule type="notContainsBlanks" dxfId="108" priority="167">
      <formula>LEN(TRIM(E71))&gt;0</formula>
    </cfRule>
  </conditionalFormatting>
  <conditionalFormatting sqref="E7">
    <cfRule type="expression" dxfId="107" priority="121">
      <formula>FIND($F$7,0)</formula>
    </cfRule>
  </conditionalFormatting>
  <conditionalFormatting sqref="E5">
    <cfRule type="containsBlanks" dxfId="106" priority="153">
      <formula>LEN(TRIM(E5))=0</formula>
    </cfRule>
  </conditionalFormatting>
  <conditionalFormatting sqref="E8:E11">
    <cfRule type="containsBlanks" dxfId="105" priority="154">
      <formula>LEN(TRIM(E8))=0</formula>
    </cfRule>
  </conditionalFormatting>
  <conditionalFormatting sqref="E18">
    <cfRule type="expression" dxfId="104" priority="129">
      <formula>IF(COUNTIF($F$18:$O$18,TRUE)=0,TRUE,FALSE)</formula>
    </cfRule>
  </conditionalFormatting>
  <conditionalFormatting sqref="E19">
    <cfRule type="notContainsBlanks" dxfId="103" priority="33">
      <formula>LEN(TRIM(E19))&gt;0</formula>
    </cfRule>
    <cfRule type="expression" dxfId="102" priority="127">
      <formula>IF($O$18=TRUE,TRUE,FALSE)</formula>
    </cfRule>
  </conditionalFormatting>
  <conditionalFormatting sqref="E20">
    <cfRule type="expression" dxfId="101" priority="126">
      <formula>IF(COUNTIF($F$20:$K$20,TRUE)=0,TRUE,FALSE)</formula>
    </cfRule>
  </conditionalFormatting>
  <conditionalFormatting sqref="E22">
    <cfRule type="expression" dxfId="100" priority="124">
      <formula>IF(COUNTIF($F$22:$S$22,TRUE)=0,TRUE,FALSE)</formula>
    </cfRule>
  </conditionalFormatting>
  <conditionalFormatting sqref="E21">
    <cfRule type="notContainsBlanks" dxfId="99" priority="32">
      <formula>LEN(TRIM(E21))&gt;0</formula>
    </cfRule>
    <cfRule type="expression" dxfId="98" priority="122">
      <formula>IF($J$20=TRUE,TRUE,FALSE)</formula>
    </cfRule>
  </conditionalFormatting>
  <conditionalFormatting sqref="E17">
    <cfRule type="expression" dxfId="97" priority="120">
      <formula>FIND($F$17,0)</formula>
    </cfRule>
  </conditionalFormatting>
  <conditionalFormatting sqref="E23">
    <cfRule type="notContainsBlanks" dxfId="96" priority="31">
      <formula>LEN(TRIM(E23))&gt;0</formula>
    </cfRule>
    <cfRule type="expression" dxfId="95" priority="119">
      <formula>IF($R$22=TRUE,TRUE,FALSE)</formula>
    </cfRule>
  </conditionalFormatting>
  <conditionalFormatting sqref="E24">
    <cfRule type="expression" dxfId="94" priority="118">
      <formula>FIND($F$24,0)</formula>
    </cfRule>
  </conditionalFormatting>
  <conditionalFormatting sqref="E25">
    <cfRule type="notContainsBlanks" dxfId="93" priority="116">
      <formula>LEN(TRIM(E25))&gt;0</formula>
    </cfRule>
    <cfRule type="expression" dxfId="92" priority="156">
      <formula>IF(F24=5,TRUE,FALSE)</formula>
    </cfRule>
  </conditionalFormatting>
  <conditionalFormatting sqref="E26">
    <cfRule type="expression" dxfId="91" priority="30">
      <formula>IF(COUNTIF($F$26:$I$26,TRUE)=0,FALSE,TRUE)</formula>
    </cfRule>
    <cfRule type="expression" dxfId="90" priority="115">
      <formula>IF(F24=1,TRUE,FALSE)</formula>
    </cfRule>
  </conditionalFormatting>
  <conditionalFormatting sqref="E27">
    <cfRule type="notContainsBlanks" dxfId="89" priority="113">
      <formula>LEN(TRIM(E27))&gt;0</formula>
    </cfRule>
    <cfRule type="expression" dxfId="88" priority="157">
      <formula>IF($I$26=TRUE,TRUE,FALSE)</formula>
    </cfRule>
  </conditionalFormatting>
  <conditionalFormatting sqref="E28">
    <cfRule type="expression" dxfId="87" priority="112">
      <formula>IF(COUNTIF($F$28:$G$28,TRUE)=0,FALSE,TRUE)</formula>
    </cfRule>
    <cfRule type="expression" dxfId="86" priority="158">
      <formula>IF(F24=1,TRUE,FALSE)</formula>
    </cfRule>
  </conditionalFormatting>
  <conditionalFormatting sqref="E29">
    <cfRule type="expression" dxfId="85" priority="110">
      <formula>IF(COUNTIF($F$29:$L$29,TRUE)&gt;0,TRUE,FALSE)</formula>
    </cfRule>
    <cfRule type="expression" dxfId="84" priority="111">
      <formula>$F$24=2</formula>
    </cfRule>
  </conditionalFormatting>
  <conditionalFormatting sqref="E30">
    <cfRule type="notContainsBlanks" dxfId="83" priority="159">
      <formula>LEN(TRIM(E30))&gt;0</formula>
    </cfRule>
    <cfRule type="expression" dxfId="82" priority="160">
      <formula>IF($L$29=TRUE,TRUE,FALSE)</formula>
    </cfRule>
  </conditionalFormatting>
  <conditionalFormatting sqref="E31">
    <cfRule type="expression" dxfId="81" priority="29">
      <formula>IF(COUNTIF($F$31:$G$31,TRUE)&gt;0,TRUE,FALSE)</formula>
    </cfRule>
    <cfRule type="expression" dxfId="80" priority="108">
      <formula>$F$24=2</formula>
    </cfRule>
  </conditionalFormatting>
  <conditionalFormatting sqref="E33">
    <cfRule type="expression" dxfId="79" priority="106">
      <formula>IF(COUNTIF($F$33:$I$33,TRUE)&gt;0,TRUE,FALSE)</formula>
    </cfRule>
    <cfRule type="expression" dxfId="78" priority="107">
      <formula>IF($G$32=TRUE,TRUE,FALSE)</formula>
    </cfRule>
  </conditionalFormatting>
  <conditionalFormatting sqref="E32">
    <cfRule type="expression" dxfId="77" priority="105">
      <formula>IF(COUNTIF($F$32:$J$32,TRUE)=0,TRUE,FALSE)</formula>
    </cfRule>
  </conditionalFormatting>
  <conditionalFormatting sqref="E34">
    <cfRule type="notContainsBlanks" dxfId="76" priority="103">
      <formula>LEN(TRIM(E34))&gt;0</formula>
    </cfRule>
    <cfRule type="expression" dxfId="75" priority="161">
      <formula>IF($I$33=TRUE,TRUE,FALSE)</formula>
    </cfRule>
  </conditionalFormatting>
  <conditionalFormatting sqref="E35">
    <cfRule type="expression" dxfId="74" priority="100">
      <formula>IF(COUNTIF($F$35:$I$35,TRUE)&gt;0,TRUE,FALSE)</formula>
    </cfRule>
    <cfRule type="expression" dxfId="73" priority="101">
      <formula>IF($H$32=TRUE,TRUE,FALSE)</formula>
    </cfRule>
  </conditionalFormatting>
  <conditionalFormatting sqref="E36">
    <cfRule type="notContainsBlanks" dxfId="72" priority="99">
      <formula>LEN(TRIM(E36))&gt;0</formula>
    </cfRule>
    <cfRule type="expression" dxfId="71" priority="162">
      <formula>IF($I$35=TRUE,TRUE,FALSE)</formula>
    </cfRule>
  </conditionalFormatting>
  <conditionalFormatting sqref="E37">
    <cfRule type="expression" dxfId="70" priority="96">
      <formula>IF(COUNTIF($F$37:$H$37,TRUE)&gt;0,TRUE,FALSE)</formula>
    </cfRule>
    <cfRule type="expression" dxfId="69" priority="97">
      <formula>IF($I$32=TRUE,TRUE,FALSE)</formula>
    </cfRule>
  </conditionalFormatting>
  <conditionalFormatting sqref="E38">
    <cfRule type="expression" dxfId="68" priority="94">
      <formula>IF(COUNTIF($F$38:$H$38,TRUE)&gt;0,TRUE,FALSE)</formula>
    </cfRule>
    <cfRule type="expression" dxfId="67" priority="95">
      <formula>IF($J$32,TRUE)</formula>
    </cfRule>
  </conditionalFormatting>
  <conditionalFormatting sqref="E39">
    <cfRule type="notContainsBlanks" dxfId="66" priority="28">
      <formula>LEN(TRIM(E39))&gt;0</formula>
    </cfRule>
    <cfRule type="expression" dxfId="65" priority="93">
      <formula>IF($H$38=TRUE,TRUE,FALSE)</formula>
    </cfRule>
  </conditionalFormatting>
  <conditionalFormatting sqref="E40">
    <cfRule type="expression" dxfId="64" priority="90">
      <formula>IF($F$40&gt;0,TRUE,FALSE)</formula>
    </cfRule>
    <cfRule type="expression" dxfId="63" priority="91">
      <formula>IF($F$40=0,TRUE,FALSE)</formula>
    </cfRule>
  </conditionalFormatting>
  <conditionalFormatting sqref="E41">
    <cfRule type="notContainsBlanks" dxfId="62" priority="27">
      <formula>LEN(TRIM(E41))&gt;0</formula>
    </cfRule>
    <cfRule type="expression" dxfId="61" priority="163">
      <formula>IF($F$40=1,TRUE,FALSE)</formula>
    </cfRule>
  </conditionalFormatting>
  <conditionalFormatting sqref="E42">
    <cfRule type="notContainsBlanks" dxfId="60" priority="26">
      <formula>LEN(TRIM(E42))&gt;0</formula>
    </cfRule>
    <cfRule type="expression" dxfId="59" priority="87">
      <formula>IF($F$40=1,TRUE,FALSE)</formula>
    </cfRule>
  </conditionalFormatting>
  <conditionalFormatting sqref="E43">
    <cfRule type="expression" dxfId="58" priority="86">
      <formula>IF($F$43=0,TRUE,FALSE)</formula>
    </cfRule>
    <cfRule type="expression" dxfId="57" priority="155">
      <formula>IF($F$43&gt;0,TRUE,FALSE)</formula>
    </cfRule>
  </conditionalFormatting>
  <conditionalFormatting sqref="E44">
    <cfRule type="notContainsBlanks" dxfId="56" priority="84">
      <formula>LEN(TRIM(E44))&gt;0</formula>
    </cfRule>
    <cfRule type="expression" dxfId="55" priority="164">
      <formula>IF($F$43=1,TRUE,FALSE)</formula>
    </cfRule>
  </conditionalFormatting>
  <conditionalFormatting sqref="E45">
    <cfRule type="notContainsBlanks" dxfId="54" priority="25">
      <formula>LEN(TRIM(E45))&gt;0</formula>
    </cfRule>
    <cfRule type="expression" dxfId="53" priority="82">
      <formula>IF($F$43=1,TRUE,FALSE)</formula>
    </cfRule>
  </conditionalFormatting>
  <conditionalFormatting sqref="E46">
    <cfRule type="expression" dxfId="52" priority="79">
      <formula>IF(COUNTIF($F$46:$J$46,TRUE)=0,FALSE,TRUE)</formula>
    </cfRule>
    <cfRule type="expression" dxfId="51" priority="80">
      <formula>$F$24=1</formula>
    </cfRule>
  </conditionalFormatting>
  <conditionalFormatting sqref="E48">
    <cfRule type="expression" dxfId="50" priority="75">
      <formula>IF(COUNTIF($F$48:$M$48,TRUE)&gt;0,TRUE,FALSE)</formula>
    </cfRule>
    <cfRule type="expression" dxfId="49" priority="76">
      <formula>G46=TRUE</formula>
    </cfRule>
  </conditionalFormatting>
  <conditionalFormatting sqref="E49">
    <cfRule type="expression" dxfId="48" priority="73">
      <formula>IF(COUNTIF($F$49:$G$49,TRUE)&gt;0,TRUE,FALSE)</formula>
    </cfRule>
    <cfRule type="expression" dxfId="47" priority="74">
      <formula>G46=TRUE</formula>
    </cfRule>
  </conditionalFormatting>
  <conditionalFormatting sqref="E16">
    <cfRule type="expression" dxfId="46" priority="68">
      <formula>F16=0</formula>
    </cfRule>
  </conditionalFormatting>
  <conditionalFormatting sqref="E73">
    <cfRule type="expression" dxfId="45" priority="65">
      <formula>$F$73=0</formula>
    </cfRule>
  </conditionalFormatting>
  <conditionalFormatting sqref="E76">
    <cfRule type="expression" dxfId="44" priority="62">
      <formula>IF(COUNTIF($F$76:$L$76,TRUE)=0,TRUE,FALSE)</formula>
    </cfRule>
  </conditionalFormatting>
  <conditionalFormatting sqref="E79">
    <cfRule type="expression" dxfId="43" priority="61">
      <formula>IF(COUNTIF($F$79:$N$79,TRUE)=0,TRUE,FALSE)</formula>
    </cfRule>
  </conditionalFormatting>
  <conditionalFormatting sqref="E80">
    <cfRule type="expression" dxfId="42" priority="59">
      <formula>IF(COUNTIF($F$80:$J$80,TRUE)&gt;0,TRUE,FALSE)</formula>
    </cfRule>
    <cfRule type="expression" dxfId="41" priority="60">
      <formula>IF(COUNTIF($F$80:$J$80,TRUE)=0,TRUE,FALSE)</formula>
    </cfRule>
  </conditionalFormatting>
  <conditionalFormatting sqref="E82">
    <cfRule type="expression" dxfId="40" priority="56">
      <formula>$F$82&gt;0</formula>
    </cfRule>
    <cfRule type="expression" dxfId="39" priority="57">
      <formula>$F$82=0</formula>
    </cfRule>
  </conditionalFormatting>
  <conditionalFormatting sqref="E83">
    <cfRule type="notContainsBlanks" dxfId="38" priority="16">
      <formula>LEN(TRIM(E83))&gt;0</formula>
    </cfRule>
    <cfRule type="expression" dxfId="37" priority="55">
      <formula>$F$82=1</formula>
    </cfRule>
  </conditionalFormatting>
  <conditionalFormatting sqref="E84">
    <cfRule type="expression" dxfId="36" priority="53">
      <formula>IF(COUNTIF($F$84:$H$84,TRUE)&gt;0,TRUE,FALSE)</formula>
    </cfRule>
    <cfRule type="expression" dxfId="35" priority="54">
      <formula>IF(COUNTIF($F$84:$H$84,TRUE)=0,TRUE,FALSE)</formula>
    </cfRule>
  </conditionalFormatting>
  <conditionalFormatting sqref="E85">
    <cfRule type="notContainsBlanks" dxfId="34" priority="52">
      <formula>LEN(TRIM(E85))&gt;0</formula>
    </cfRule>
    <cfRule type="expression" dxfId="33" priority="168">
      <formula>$G$84=TRUE</formula>
    </cfRule>
  </conditionalFormatting>
  <conditionalFormatting sqref="E51">
    <cfRule type="notContainsBlanks" dxfId="32" priority="166">
      <formula>LEN(TRIM(E51))&gt;0</formula>
    </cfRule>
    <cfRule type="expression" dxfId="31" priority="170">
      <formula>$G$50=TRUE</formula>
    </cfRule>
  </conditionalFormatting>
  <conditionalFormatting sqref="E53">
    <cfRule type="expression" dxfId="30" priority="152">
      <formula>$G$52=TRUE</formula>
    </cfRule>
  </conditionalFormatting>
  <conditionalFormatting sqref="E52">
    <cfRule type="expression" dxfId="29" priority="24">
      <formula>IF(COUNTIF($F$52:$G$52,TRUE)&gt;0,TRUE,FALSE)</formula>
    </cfRule>
    <cfRule type="expression" dxfId="28" priority="141">
      <formula>$F$24=2</formula>
    </cfRule>
  </conditionalFormatting>
  <conditionalFormatting sqref="E50">
    <cfRule type="expression" dxfId="27" priority="165">
      <formula>IF(COUNTIF($F$50:$G$50,TRUE)&gt;0,TRUE,FALSE)</formula>
    </cfRule>
    <cfRule type="expression" dxfId="26" priority="169">
      <formula>$I$46=TRUE</formula>
    </cfRule>
  </conditionalFormatting>
  <conditionalFormatting sqref="E53">
    <cfRule type="notContainsBlanks" dxfId="25" priority="142">
      <formula>LEN(TRIM(E53))&gt;0</formula>
    </cfRule>
  </conditionalFormatting>
  <conditionalFormatting sqref="E55">
    <cfRule type="expression" dxfId="24" priority="44">
      <formula>IF(COUNTIF($F$55:$L$55,TRUE)&gt;0,TRUE,FALSE)</formula>
    </cfRule>
    <cfRule type="expression" dxfId="23" priority="45">
      <formula>$F$54=TRUE</formula>
    </cfRule>
  </conditionalFormatting>
  <conditionalFormatting sqref="Q13:S13">
    <cfRule type="expression" priority="43">
      <formula>IF($F$79=TRUE,TRUE,FFALSE)</formula>
    </cfRule>
  </conditionalFormatting>
  <conditionalFormatting sqref="E54">
    <cfRule type="expression" dxfId="22" priority="34">
      <formula>IF(COUNTIF($F$54:$G$54,TRUE)&gt;0,TRUE,FALSE)</formula>
    </cfRule>
    <cfRule type="expression" dxfId="21" priority="35">
      <formula>$F$24=3</formula>
    </cfRule>
  </conditionalFormatting>
  <conditionalFormatting sqref="E47">
    <cfRule type="expression" dxfId="20" priority="145">
      <formula>IF(COUNTIF($F$47:$G$47,TRUE)&gt;0,TRUE,FALSE)</formula>
    </cfRule>
    <cfRule type="expression" dxfId="19" priority="146">
      <formula>$F$46=TRUE</formula>
    </cfRule>
  </conditionalFormatting>
  <conditionalFormatting sqref="E70">
    <cfRule type="expression" dxfId="18" priority="149">
      <formula>IF(COUNTIF($F$70:$I$70,TRUE)=0,TRUE,FALSE)</formula>
    </cfRule>
  </conditionalFormatting>
  <conditionalFormatting sqref="E72">
    <cfRule type="containsBlanks" dxfId="17" priority="20">
      <formula>LEN(TRIM(E72))=0</formula>
    </cfRule>
  </conditionalFormatting>
  <conditionalFormatting sqref="E74">
    <cfRule type="notContainsBlanks" dxfId="16" priority="19">
      <formula>LEN(TRIM(E74))&gt;0</formula>
    </cfRule>
    <cfRule type="expression" dxfId="15" priority="58">
      <formula>$F$73=1</formula>
    </cfRule>
  </conditionalFormatting>
  <conditionalFormatting sqref="E75">
    <cfRule type="expression" dxfId="14" priority="18">
      <formula>$F$75=0</formula>
    </cfRule>
  </conditionalFormatting>
  <conditionalFormatting sqref="E81">
    <cfRule type="notContainsBlanks" dxfId="13" priority="6">
      <formula>LEN(TRIM(E81))&gt;0</formula>
    </cfRule>
    <cfRule type="expression" dxfId="12" priority="17">
      <formula>$J$80=TRUE</formula>
    </cfRule>
  </conditionalFormatting>
  <conditionalFormatting sqref="E86">
    <cfRule type="expression" dxfId="11" priority="14">
      <formula>IF(COUNTIF($F$86:$G$86,TRUE)&gt;0,TRUE,FALSE)</formula>
    </cfRule>
    <cfRule type="expression" dxfId="10" priority="15">
      <formula>IF($H$84=TRUE,TRUE,FALSE)</formula>
    </cfRule>
  </conditionalFormatting>
  <conditionalFormatting sqref="E67">
    <cfRule type="expression" dxfId="9" priority="13">
      <formula>IF($F$67=0,TRUE,FALSE)</formula>
    </cfRule>
  </conditionalFormatting>
  <conditionalFormatting sqref="E68">
    <cfRule type="notContainsBlanks" dxfId="8" priority="11">
      <formula>LEN(TRIM(E68))&gt;0</formula>
    </cfRule>
    <cfRule type="expression" dxfId="7" priority="12">
      <formula>IF($F$67=2,TRUE,FALSE)</formula>
    </cfRule>
  </conditionalFormatting>
  <conditionalFormatting sqref="E77">
    <cfRule type="expression" dxfId="6" priority="7">
      <formula>IF(COUNTIF($E$78,"")=0,TRUE,FALSE)</formula>
    </cfRule>
    <cfRule type="expression" dxfId="5" priority="10">
      <formula>IF(COUNTIF($F$77,TRUE)=0,TRUE,FALSE)</formula>
    </cfRule>
  </conditionalFormatting>
  <conditionalFormatting sqref="E78">
    <cfRule type="notContainsBlanks" dxfId="4" priority="8">
      <formula>LEN(TRIM(E78))&gt;0</formula>
    </cfRule>
    <cfRule type="expression" dxfId="3" priority="9">
      <formula>IF(COUNTIF($F$77,TRUE)=0,TRUE,FALSE)</formula>
    </cfRule>
  </conditionalFormatting>
  <conditionalFormatting sqref="E56">
    <cfRule type="notContainsBlanks" dxfId="2" priority="4">
      <formula>LEN(TRIM(E56))&gt;0</formula>
    </cfRule>
    <cfRule type="expression" dxfId="1" priority="5">
      <formula>$G$54=TRUE</formula>
    </cfRule>
  </conditionalFormatting>
  <conditionalFormatting sqref="E87">
    <cfRule type="containsBlanks" dxfId="0" priority="1">
      <formula>LEN(TRIM(E87))=0</formula>
    </cfRule>
  </conditionalFormatting>
  <dataValidations count="2">
    <dataValidation showInputMessage="1" showErrorMessage="1" sqref="E76 E7"/>
    <dataValidation type="list" allowBlank="1" showInputMessage="1" showErrorMessage="1" sqref="E87">
      <formula1>$W$88:$W$94</formula1>
    </dataValidation>
  </dataValidations>
  <pageMargins left="0.25" right="0.25" top="0.75" bottom="0.75" header="0.3" footer="0.3"/>
  <pageSetup paperSize="9" scale="68" fitToHeight="0" orientation="portrait" r:id="rId1"/>
  <rowBreaks count="1" manualBreakCount="1">
    <brk id="13" max="19" man="1"/>
  </rowBreaks>
  <colBreaks count="1" manualBreakCount="1">
    <brk id="19" max="87" man="1"/>
  </colBreaks>
  <drawing r:id="rId2"/>
  <legacyDrawing r:id="rId3"/>
  <mc:AlternateContent xmlns:mc="http://schemas.openxmlformats.org/markup-compatibility/2006">
    <mc:Choice Requires="x14">
      <controls>
        <mc:AlternateContent xmlns:mc="http://schemas.openxmlformats.org/markup-compatibility/2006">
          <mc:Choice Requires="x14">
            <control shapeId="74753" r:id="rId4" name="Group Box 1">
              <controlPr defaultSize="0" autoFill="0" autoPict="0">
                <anchor moveWithCells="1">
                  <from>
                    <xdr:col>4</xdr:col>
                    <xdr:colOff>0</xdr:colOff>
                    <xdr:row>2</xdr:row>
                    <xdr:rowOff>0</xdr:rowOff>
                  </from>
                  <to>
                    <xdr:col>4</xdr:col>
                    <xdr:colOff>4552950</xdr:colOff>
                    <xdr:row>2</xdr:row>
                    <xdr:rowOff>314325</xdr:rowOff>
                  </to>
                </anchor>
              </controlPr>
            </control>
          </mc:Choice>
        </mc:AlternateContent>
        <mc:AlternateContent xmlns:mc="http://schemas.openxmlformats.org/markup-compatibility/2006">
          <mc:Choice Requires="x14">
            <control shapeId="74754" r:id="rId5" name="Option Button 2">
              <controlPr defaultSize="0" autoFill="0" autoLine="0" autoPict="0">
                <anchor moveWithCells="1">
                  <from>
                    <xdr:col>4</xdr:col>
                    <xdr:colOff>981075</xdr:colOff>
                    <xdr:row>16</xdr:row>
                    <xdr:rowOff>66675</xdr:rowOff>
                  </from>
                  <to>
                    <xdr:col>4</xdr:col>
                    <xdr:colOff>1781175</xdr:colOff>
                    <xdr:row>16</xdr:row>
                    <xdr:rowOff>314325</xdr:rowOff>
                  </to>
                </anchor>
              </controlPr>
            </control>
          </mc:Choice>
        </mc:AlternateContent>
        <mc:AlternateContent xmlns:mc="http://schemas.openxmlformats.org/markup-compatibility/2006">
          <mc:Choice Requires="x14">
            <control shapeId="74755" r:id="rId6" name="Option Button 3">
              <controlPr defaultSize="0" autoFill="0" autoLine="0" autoPict="0">
                <anchor moveWithCells="1">
                  <from>
                    <xdr:col>4</xdr:col>
                    <xdr:colOff>38100</xdr:colOff>
                    <xdr:row>16</xdr:row>
                    <xdr:rowOff>76200</xdr:rowOff>
                  </from>
                  <to>
                    <xdr:col>4</xdr:col>
                    <xdr:colOff>828675</xdr:colOff>
                    <xdr:row>16</xdr:row>
                    <xdr:rowOff>314325</xdr:rowOff>
                  </to>
                </anchor>
              </controlPr>
            </control>
          </mc:Choice>
        </mc:AlternateContent>
        <mc:AlternateContent xmlns:mc="http://schemas.openxmlformats.org/markup-compatibility/2006">
          <mc:Choice Requires="x14">
            <control shapeId="74756" r:id="rId7" name="Group Box 4">
              <controlPr defaultSize="0" autoFill="0" autoPict="0">
                <anchor moveWithCells="1">
                  <from>
                    <xdr:col>4</xdr:col>
                    <xdr:colOff>19050</xdr:colOff>
                    <xdr:row>16</xdr:row>
                    <xdr:rowOff>9525</xdr:rowOff>
                  </from>
                  <to>
                    <xdr:col>4</xdr:col>
                    <xdr:colOff>3028950</xdr:colOff>
                    <xdr:row>16</xdr:row>
                    <xdr:rowOff>342900</xdr:rowOff>
                  </to>
                </anchor>
              </controlPr>
            </control>
          </mc:Choice>
        </mc:AlternateContent>
        <mc:AlternateContent xmlns:mc="http://schemas.openxmlformats.org/markup-compatibility/2006">
          <mc:Choice Requires="x14">
            <control shapeId="74757" r:id="rId8" name="Check Box 5">
              <controlPr defaultSize="0" autoFill="0" autoLine="0" autoPict="0">
                <anchor moveWithCells="1">
                  <from>
                    <xdr:col>4</xdr:col>
                    <xdr:colOff>19050</xdr:colOff>
                    <xdr:row>17</xdr:row>
                    <xdr:rowOff>66675</xdr:rowOff>
                  </from>
                  <to>
                    <xdr:col>4</xdr:col>
                    <xdr:colOff>809625</xdr:colOff>
                    <xdr:row>17</xdr:row>
                    <xdr:rowOff>333375</xdr:rowOff>
                  </to>
                </anchor>
              </controlPr>
            </control>
          </mc:Choice>
        </mc:AlternateContent>
        <mc:AlternateContent xmlns:mc="http://schemas.openxmlformats.org/markup-compatibility/2006">
          <mc:Choice Requires="x14">
            <control shapeId="74758" r:id="rId9" name="Check Box 6">
              <controlPr defaultSize="0" autoFill="0" autoLine="0" autoPict="0">
                <anchor moveWithCells="1">
                  <from>
                    <xdr:col>4</xdr:col>
                    <xdr:colOff>971550</xdr:colOff>
                    <xdr:row>17</xdr:row>
                    <xdr:rowOff>66675</xdr:rowOff>
                  </from>
                  <to>
                    <xdr:col>4</xdr:col>
                    <xdr:colOff>1762125</xdr:colOff>
                    <xdr:row>17</xdr:row>
                    <xdr:rowOff>333375</xdr:rowOff>
                  </to>
                </anchor>
              </controlPr>
            </control>
          </mc:Choice>
        </mc:AlternateContent>
        <mc:AlternateContent xmlns:mc="http://schemas.openxmlformats.org/markup-compatibility/2006">
          <mc:Choice Requires="x14">
            <control shapeId="74759" r:id="rId10" name="Check Box 7">
              <controlPr defaultSize="0" autoFill="0" autoLine="0" autoPict="0">
                <anchor moveWithCells="1">
                  <from>
                    <xdr:col>4</xdr:col>
                    <xdr:colOff>1933575</xdr:colOff>
                    <xdr:row>17</xdr:row>
                    <xdr:rowOff>66675</xdr:rowOff>
                  </from>
                  <to>
                    <xdr:col>4</xdr:col>
                    <xdr:colOff>2733675</xdr:colOff>
                    <xdr:row>17</xdr:row>
                    <xdr:rowOff>333375</xdr:rowOff>
                  </to>
                </anchor>
              </controlPr>
            </control>
          </mc:Choice>
        </mc:AlternateContent>
        <mc:AlternateContent xmlns:mc="http://schemas.openxmlformats.org/markup-compatibility/2006">
          <mc:Choice Requires="x14">
            <control shapeId="74760" r:id="rId11" name="Check Box 8">
              <controlPr defaultSize="0" autoFill="0" autoLine="0" autoPict="0">
                <anchor moveWithCells="1">
                  <from>
                    <xdr:col>4</xdr:col>
                    <xdr:colOff>2886075</xdr:colOff>
                    <xdr:row>17</xdr:row>
                    <xdr:rowOff>66675</xdr:rowOff>
                  </from>
                  <to>
                    <xdr:col>4</xdr:col>
                    <xdr:colOff>3686175</xdr:colOff>
                    <xdr:row>17</xdr:row>
                    <xdr:rowOff>333375</xdr:rowOff>
                  </to>
                </anchor>
              </controlPr>
            </control>
          </mc:Choice>
        </mc:AlternateContent>
        <mc:AlternateContent xmlns:mc="http://schemas.openxmlformats.org/markup-compatibility/2006">
          <mc:Choice Requires="x14">
            <control shapeId="74761" r:id="rId12" name="Check Box 9">
              <controlPr defaultSize="0" autoFill="0" autoLine="0" autoPict="0">
                <anchor moveWithCells="1">
                  <from>
                    <xdr:col>4</xdr:col>
                    <xdr:colOff>3848100</xdr:colOff>
                    <xdr:row>17</xdr:row>
                    <xdr:rowOff>66675</xdr:rowOff>
                  </from>
                  <to>
                    <xdr:col>4</xdr:col>
                    <xdr:colOff>4638675</xdr:colOff>
                    <xdr:row>17</xdr:row>
                    <xdr:rowOff>333375</xdr:rowOff>
                  </to>
                </anchor>
              </controlPr>
            </control>
          </mc:Choice>
        </mc:AlternateContent>
        <mc:AlternateContent xmlns:mc="http://schemas.openxmlformats.org/markup-compatibility/2006">
          <mc:Choice Requires="x14">
            <control shapeId="74762" r:id="rId13" name="Check Box 10">
              <controlPr defaultSize="0" autoFill="0" autoLine="0" autoPict="0">
                <anchor moveWithCells="1">
                  <from>
                    <xdr:col>4</xdr:col>
                    <xdr:colOff>47625</xdr:colOff>
                    <xdr:row>17</xdr:row>
                    <xdr:rowOff>447675</xdr:rowOff>
                  </from>
                  <to>
                    <xdr:col>4</xdr:col>
                    <xdr:colOff>828675</xdr:colOff>
                    <xdr:row>17</xdr:row>
                    <xdr:rowOff>714375</xdr:rowOff>
                  </to>
                </anchor>
              </controlPr>
            </control>
          </mc:Choice>
        </mc:AlternateContent>
        <mc:AlternateContent xmlns:mc="http://schemas.openxmlformats.org/markup-compatibility/2006">
          <mc:Choice Requires="x14">
            <control shapeId="74763" r:id="rId14" name="Check Box 11">
              <controlPr defaultSize="0" autoFill="0" autoLine="0" autoPict="0">
                <anchor moveWithCells="1">
                  <from>
                    <xdr:col>4</xdr:col>
                    <xdr:colOff>990600</xdr:colOff>
                    <xdr:row>17</xdr:row>
                    <xdr:rowOff>457200</xdr:rowOff>
                  </from>
                  <to>
                    <xdr:col>4</xdr:col>
                    <xdr:colOff>1781175</xdr:colOff>
                    <xdr:row>17</xdr:row>
                    <xdr:rowOff>723900</xdr:rowOff>
                  </to>
                </anchor>
              </controlPr>
            </control>
          </mc:Choice>
        </mc:AlternateContent>
        <mc:AlternateContent xmlns:mc="http://schemas.openxmlformats.org/markup-compatibility/2006">
          <mc:Choice Requires="x14">
            <control shapeId="74764" r:id="rId15" name="Check Box 12">
              <controlPr defaultSize="0" autoFill="0" autoLine="0" autoPict="0">
                <anchor moveWithCells="1">
                  <from>
                    <xdr:col>4</xdr:col>
                    <xdr:colOff>1943100</xdr:colOff>
                    <xdr:row>17</xdr:row>
                    <xdr:rowOff>457200</xdr:rowOff>
                  </from>
                  <to>
                    <xdr:col>4</xdr:col>
                    <xdr:colOff>2733675</xdr:colOff>
                    <xdr:row>17</xdr:row>
                    <xdr:rowOff>723900</xdr:rowOff>
                  </to>
                </anchor>
              </controlPr>
            </control>
          </mc:Choice>
        </mc:AlternateContent>
        <mc:AlternateContent xmlns:mc="http://schemas.openxmlformats.org/markup-compatibility/2006">
          <mc:Choice Requires="x14">
            <control shapeId="74765" r:id="rId16" name="Check Box 13">
              <controlPr defaultSize="0" autoFill="0" autoLine="0" autoPict="0">
                <anchor moveWithCells="1">
                  <from>
                    <xdr:col>4</xdr:col>
                    <xdr:colOff>2886075</xdr:colOff>
                    <xdr:row>17</xdr:row>
                    <xdr:rowOff>457200</xdr:rowOff>
                  </from>
                  <to>
                    <xdr:col>4</xdr:col>
                    <xdr:colOff>3686175</xdr:colOff>
                    <xdr:row>17</xdr:row>
                    <xdr:rowOff>723900</xdr:rowOff>
                  </to>
                </anchor>
              </controlPr>
            </control>
          </mc:Choice>
        </mc:AlternateContent>
        <mc:AlternateContent xmlns:mc="http://schemas.openxmlformats.org/markup-compatibility/2006">
          <mc:Choice Requires="x14">
            <control shapeId="74766" r:id="rId17" name="Check Box 14">
              <controlPr defaultSize="0" autoFill="0" autoLine="0" autoPict="0">
                <anchor moveWithCells="1">
                  <from>
                    <xdr:col>4</xdr:col>
                    <xdr:colOff>3838575</xdr:colOff>
                    <xdr:row>17</xdr:row>
                    <xdr:rowOff>438150</xdr:rowOff>
                  </from>
                  <to>
                    <xdr:col>4</xdr:col>
                    <xdr:colOff>5162550</xdr:colOff>
                    <xdr:row>17</xdr:row>
                    <xdr:rowOff>723900</xdr:rowOff>
                  </to>
                </anchor>
              </controlPr>
            </control>
          </mc:Choice>
        </mc:AlternateContent>
        <mc:AlternateContent xmlns:mc="http://schemas.openxmlformats.org/markup-compatibility/2006">
          <mc:Choice Requires="x14">
            <control shapeId="74767" r:id="rId18" name="Group Box 15">
              <controlPr defaultSize="0" autoFill="0" autoPict="0">
                <anchor moveWithCells="1">
                  <from>
                    <xdr:col>4</xdr:col>
                    <xdr:colOff>19050</xdr:colOff>
                    <xdr:row>17</xdr:row>
                    <xdr:rowOff>28575</xdr:rowOff>
                  </from>
                  <to>
                    <xdr:col>4</xdr:col>
                    <xdr:colOff>5400675</xdr:colOff>
                    <xdr:row>17</xdr:row>
                    <xdr:rowOff>781050</xdr:rowOff>
                  </to>
                </anchor>
              </controlPr>
            </control>
          </mc:Choice>
        </mc:AlternateContent>
        <mc:AlternateContent xmlns:mc="http://schemas.openxmlformats.org/markup-compatibility/2006">
          <mc:Choice Requires="x14">
            <control shapeId="74768" r:id="rId19" name="Check Box 16">
              <controlPr defaultSize="0" autoFill="0" autoLine="0" autoPict="0">
                <anchor moveWithCells="1">
                  <from>
                    <xdr:col>4</xdr:col>
                    <xdr:colOff>914400</xdr:colOff>
                    <xdr:row>19</xdr:row>
                    <xdr:rowOff>66675</xdr:rowOff>
                  </from>
                  <to>
                    <xdr:col>4</xdr:col>
                    <xdr:colOff>1704975</xdr:colOff>
                    <xdr:row>19</xdr:row>
                    <xdr:rowOff>314325</xdr:rowOff>
                  </to>
                </anchor>
              </controlPr>
            </control>
          </mc:Choice>
        </mc:AlternateContent>
        <mc:AlternateContent xmlns:mc="http://schemas.openxmlformats.org/markup-compatibility/2006">
          <mc:Choice Requires="x14">
            <control shapeId="74769" r:id="rId20" name="Check Box 17">
              <controlPr defaultSize="0" autoFill="0" autoLine="0" autoPict="0">
                <anchor moveWithCells="1">
                  <from>
                    <xdr:col>4</xdr:col>
                    <xdr:colOff>1809750</xdr:colOff>
                    <xdr:row>19</xdr:row>
                    <xdr:rowOff>66675</xdr:rowOff>
                  </from>
                  <to>
                    <xdr:col>4</xdr:col>
                    <xdr:colOff>2609850</xdr:colOff>
                    <xdr:row>19</xdr:row>
                    <xdr:rowOff>314325</xdr:rowOff>
                  </to>
                </anchor>
              </controlPr>
            </control>
          </mc:Choice>
        </mc:AlternateContent>
        <mc:AlternateContent xmlns:mc="http://schemas.openxmlformats.org/markup-compatibility/2006">
          <mc:Choice Requires="x14">
            <control shapeId="74770" r:id="rId21" name="Check Box 18">
              <controlPr defaultSize="0" autoFill="0" autoLine="0" autoPict="0">
                <anchor moveWithCells="1">
                  <from>
                    <xdr:col>4</xdr:col>
                    <xdr:colOff>2724150</xdr:colOff>
                    <xdr:row>19</xdr:row>
                    <xdr:rowOff>66675</xdr:rowOff>
                  </from>
                  <to>
                    <xdr:col>4</xdr:col>
                    <xdr:colOff>3524250</xdr:colOff>
                    <xdr:row>19</xdr:row>
                    <xdr:rowOff>314325</xdr:rowOff>
                  </to>
                </anchor>
              </controlPr>
            </control>
          </mc:Choice>
        </mc:AlternateContent>
        <mc:AlternateContent xmlns:mc="http://schemas.openxmlformats.org/markup-compatibility/2006">
          <mc:Choice Requires="x14">
            <control shapeId="74771" r:id="rId22" name="Check Box 19">
              <controlPr defaultSize="0" autoFill="0" autoLine="0" autoPict="0">
                <anchor moveWithCells="1">
                  <from>
                    <xdr:col>4</xdr:col>
                    <xdr:colOff>3629025</xdr:colOff>
                    <xdr:row>19</xdr:row>
                    <xdr:rowOff>66675</xdr:rowOff>
                  </from>
                  <to>
                    <xdr:col>4</xdr:col>
                    <xdr:colOff>4419600</xdr:colOff>
                    <xdr:row>19</xdr:row>
                    <xdr:rowOff>314325</xdr:rowOff>
                  </to>
                </anchor>
              </controlPr>
            </control>
          </mc:Choice>
        </mc:AlternateContent>
        <mc:AlternateContent xmlns:mc="http://schemas.openxmlformats.org/markup-compatibility/2006">
          <mc:Choice Requires="x14">
            <control shapeId="74772" r:id="rId23" name="Check Box 20">
              <controlPr defaultSize="0" autoFill="0" autoLine="0" autoPict="0">
                <anchor moveWithCells="1">
                  <from>
                    <xdr:col>4</xdr:col>
                    <xdr:colOff>1152525</xdr:colOff>
                    <xdr:row>21</xdr:row>
                    <xdr:rowOff>38100</xdr:rowOff>
                  </from>
                  <to>
                    <xdr:col>4</xdr:col>
                    <xdr:colOff>2019300</xdr:colOff>
                    <xdr:row>21</xdr:row>
                    <xdr:rowOff>285750</xdr:rowOff>
                  </to>
                </anchor>
              </controlPr>
            </control>
          </mc:Choice>
        </mc:AlternateContent>
        <mc:AlternateContent xmlns:mc="http://schemas.openxmlformats.org/markup-compatibility/2006">
          <mc:Choice Requires="x14">
            <control shapeId="74773" r:id="rId24" name="Check Box 21">
              <controlPr defaultSize="0" autoFill="0" autoLine="0" autoPict="0">
                <anchor moveWithCells="1">
                  <from>
                    <xdr:col>4</xdr:col>
                    <xdr:colOff>2286000</xdr:colOff>
                    <xdr:row>21</xdr:row>
                    <xdr:rowOff>38100</xdr:rowOff>
                  </from>
                  <to>
                    <xdr:col>4</xdr:col>
                    <xdr:colOff>3162300</xdr:colOff>
                    <xdr:row>21</xdr:row>
                    <xdr:rowOff>285750</xdr:rowOff>
                  </to>
                </anchor>
              </controlPr>
            </control>
          </mc:Choice>
        </mc:AlternateContent>
        <mc:AlternateContent xmlns:mc="http://schemas.openxmlformats.org/markup-compatibility/2006">
          <mc:Choice Requires="x14">
            <control shapeId="74774" r:id="rId25" name="Check Box 22">
              <controlPr defaultSize="0" autoFill="0" autoLine="0" autoPict="0">
                <anchor moveWithCells="1">
                  <from>
                    <xdr:col>4</xdr:col>
                    <xdr:colOff>3429000</xdr:colOff>
                    <xdr:row>21</xdr:row>
                    <xdr:rowOff>38100</xdr:rowOff>
                  </from>
                  <to>
                    <xdr:col>4</xdr:col>
                    <xdr:colOff>4305300</xdr:colOff>
                    <xdr:row>21</xdr:row>
                    <xdr:rowOff>285750</xdr:rowOff>
                  </to>
                </anchor>
              </controlPr>
            </control>
          </mc:Choice>
        </mc:AlternateContent>
        <mc:AlternateContent xmlns:mc="http://schemas.openxmlformats.org/markup-compatibility/2006">
          <mc:Choice Requires="x14">
            <control shapeId="74775" r:id="rId26" name="Check Box 23">
              <controlPr defaultSize="0" autoFill="0" autoLine="0" autoPict="0">
                <anchor moveWithCells="1">
                  <from>
                    <xdr:col>4</xdr:col>
                    <xdr:colOff>4562475</xdr:colOff>
                    <xdr:row>21</xdr:row>
                    <xdr:rowOff>38100</xdr:rowOff>
                  </from>
                  <to>
                    <xdr:col>4</xdr:col>
                    <xdr:colOff>5448300</xdr:colOff>
                    <xdr:row>21</xdr:row>
                    <xdr:rowOff>285750</xdr:rowOff>
                  </to>
                </anchor>
              </controlPr>
            </control>
          </mc:Choice>
        </mc:AlternateContent>
        <mc:AlternateContent xmlns:mc="http://schemas.openxmlformats.org/markup-compatibility/2006">
          <mc:Choice Requires="x14">
            <control shapeId="74776" r:id="rId27" name="Check Box 24">
              <controlPr defaultSize="0" autoFill="0" autoLine="0" autoPict="0">
                <anchor moveWithCells="1">
                  <from>
                    <xdr:col>4</xdr:col>
                    <xdr:colOff>19050</xdr:colOff>
                    <xdr:row>21</xdr:row>
                    <xdr:rowOff>419100</xdr:rowOff>
                  </from>
                  <to>
                    <xdr:col>4</xdr:col>
                    <xdr:colOff>904875</xdr:colOff>
                    <xdr:row>21</xdr:row>
                    <xdr:rowOff>666750</xdr:rowOff>
                  </to>
                </anchor>
              </controlPr>
            </control>
          </mc:Choice>
        </mc:AlternateContent>
        <mc:AlternateContent xmlns:mc="http://schemas.openxmlformats.org/markup-compatibility/2006">
          <mc:Choice Requires="x14">
            <control shapeId="74777" r:id="rId28" name="Check Box 25">
              <controlPr defaultSize="0" autoFill="0" autoLine="0" autoPict="0">
                <anchor moveWithCells="1">
                  <from>
                    <xdr:col>4</xdr:col>
                    <xdr:colOff>1152525</xdr:colOff>
                    <xdr:row>21</xdr:row>
                    <xdr:rowOff>428625</xdr:rowOff>
                  </from>
                  <to>
                    <xdr:col>4</xdr:col>
                    <xdr:colOff>2238375</xdr:colOff>
                    <xdr:row>21</xdr:row>
                    <xdr:rowOff>666750</xdr:rowOff>
                  </to>
                </anchor>
              </controlPr>
            </control>
          </mc:Choice>
        </mc:AlternateContent>
        <mc:AlternateContent xmlns:mc="http://schemas.openxmlformats.org/markup-compatibility/2006">
          <mc:Choice Requires="x14">
            <control shapeId="74778" r:id="rId29" name="Check Box 26">
              <controlPr defaultSize="0" autoFill="0" autoLine="0" autoPict="0">
                <anchor moveWithCells="1">
                  <from>
                    <xdr:col>4</xdr:col>
                    <xdr:colOff>2295525</xdr:colOff>
                    <xdr:row>21</xdr:row>
                    <xdr:rowOff>428625</xdr:rowOff>
                  </from>
                  <to>
                    <xdr:col>4</xdr:col>
                    <xdr:colOff>3000375</xdr:colOff>
                    <xdr:row>21</xdr:row>
                    <xdr:rowOff>666750</xdr:rowOff>
                  </to>
                </anchor>
              </controlPr>
            </control>
          </mc:Choice>
        </mc:AlternateContent>
        <mc:AlternateContent xmlns:mc="http://schemas.openxmlformats.org/markup-compatibility/2006">
          <mc:Choice Requires="x14">
            <control shapeId="74779" r:id="rId30" name="Check Box 27">
              <controlPr defaultSize="0" autoFill="0" autoLine="0" autoPict="0">
                <anchor moveWithCells="1">
                  <from>
                    <xdr:col>4</xdr:col>
                    <xdr:colOff>3429000</xdr:colOff>
                    <xdr:row>21</xdr:row>
                    <xdr:rowOff>428625</xdr:rowOff>
                  </from>
                  <to>
                    <xdr:col>4</xdr:col>
                    <xdr:colOff>4524375</xdr:colOff>
                    <xdr:row>21</xdr:row>
                    <xdr:rowOff>666750</xdr:rowOff>
                  </to>
                </anchor>
              </controlPr>
            </control>
          </mc:Choice>
        </mc:AlternateContent>
        <mc:AlternateContent xmlns:mc="http://schemas.openxmlformats.org/markup-compatibility/2006">
          <mc:Choice Requires="x14">
            <control shapeId="74780" r:id="rId31" name="Check Box 28">
              <controlPr defaultSize="0" autoFill="0" autoLine="0" autoPict="0">
                <anchor moveWithCells="1">
                  <from>
                    <xdr:col>4</xdr:col>
                    <xdr:colOff>28575</xdr:colOff>
                    <xdr:row>21</xdr:row>
                    <xdr:rowOff>771525</xdr:rowOff>
                  </from>
                  <to>
                    <xdr:col>4</xdr:col>
                    <xdr:colOff>742950</xdr:colOff>
                    <xdr:row>21</xdr:row>
                    <xdr:rowOff>1028700</xdr:rowOff>
                  </to>
                </anchor>
              </controlPr>
            </control>
          </mc:Choice>
        </mc:AlternateContent>
        <mc:AlternateContent xmlns:mc="http://schemas.openxmlformats.org/markup-compatibility/2006">
          <mc:Choice Requires="x14">
            <control shapeId="74781" r:id="rId32" name="Check Box 29">
              <controlPr defaultSize="0" autoFill="0" autoLine="0" autoPict="0">
                <anchor moveWithCells="1">
                  <from>
                    <xdr:col>4</xdr:col>
                    <xdr:colOff>4572000</xdr:colOff>
                    <xdr:row>21</xdr:row>
                    <xdr:rowOff>428625</xdr:rowOff>
                  </from>
                  <to>
                    <xdr:col>4</xdr:col>
                    <xdr:colOff>5286375</xdr:colOff>
                    <xdr:row>21</xdr:row>
                    <xdr:rowOff>666750</xdr:rowOff>
                  </to>
                </anchor>
              </controlPr>
            </control>
          </mc:Choice>
        </mc:AlternateContent>
        <mc:AlternateContent xmlns:mc="http://schemas.openxmlformats.org/markup-compatibility/2006">
          <mc:Choice Requires="x14">
            <control shapeId="74782" r:id="rId33" name="Check Box 30">
              <controlPr defaultSize="0" autoFill="0" autoLine="0" autoPict="0">
                <anchor moveWithCells="1">
                  <from>
                    <xdr:col>4</xdr:col>
                    <xdr:colOff>1171575</xdr:colOff>
                    <xdr:row>21</xdr:row>
                    <xdr:rowOff>771525</xdr:rowOff>
                  </from>
                  <to>
                    <xdr:col>4</xdr:col>
                    <xdr:colOff>2038350</xdr:colOff>
                    <xdr:row>21</xdr:row>
                    <xdr:rowOff>1028700</xdr:rowOff>
                  </to>
                </anchor>
              </controlPr>
            </control>
          </mc:Choice>
        </mc:AlternateContent>
        <mc:AlternateContent xmlns:mc="http://schemas.openxmlformats.org/markup-compatibility/2006">
          <mc:Choice Requires="x14">
            <control shapeId="74783" r:id="rId34" name="Check Box 31">
              <controlPr defaultSize="0" autoFill="0" autoLine="0" autoPict="0">
                <anchor moveWithCells="1">
                  <from>
                    <xdr:col>4</xdr:col>
                    <xdr:colOff>2314575</xdr:colOff>
                    <xdr:row>21</xdr:row>
                    <xdr:rowOff>771525</xdr:rowOff>
                  </from>
                  <to>
                    <xdr:col>4</xdr:col>
                    <xdr:colOff>3181350</xdr:colOff>
                    <xdr:row>21</xdr:row>
                    <xdr:rowOff>1028700</xdr:rowOff>
                  </to>
                </anchor>
              </controlPr>
            </control>
          </mc:Choice>
        </mc:AlternateContent>
        <mc:AlternateContent xmlns:mc="http://schemas.openxmlformats.org/markup-compatibility/2006">
          <mc:Choice Requires="x14">
            <control shapeId="74784" r:id="rId35" name="Check Box 32">
              <controlPr defaultSize="0" autoFill="0" autoLine="0" autoPict="0">
                <anchor moveWithCells="1">
                  <from>
                    <xdr:col>4</xdr:col>
                    <xdr:colOff>3448050</xdr:colOff>
                    <xdr:row>21</xdr:row>
                    <xdr:rowOff>771525</xdr:rowOff>
                  </from>
                  <to>
                    <xdr:col>4</xdr:col>
                    <xdr:colOff>4324350</xdr:colOff>
                    <xdr:row>21</xdr:row>
                    <xdr:rowOff>1028700</xdr:rowOff>
                  </to>
                </anchor>
              </controlPr>
            </control>
          </mc:Choice>
        </mc:AlternateContent>
        <mc:AlternateContent xmlns:mc="http://schemas.openxmlformats.org/markup-compatibility/2006">
          <mc:Choice Requires="x14">
            <control shapeId="74785" r:id="rId36" name="Group Box 33">
              <controlPr defaultSize="0" autoFill="0" autoPict="0">
                <anchor moveWithCells="1">
                  <from>
                    <xdr:col>4</xdr:col>
                    <xdr:colOff>19050</xdr:colOff>
                    <xdr:row>23</xdr:row>
                    <xdr:rowOff>19050</xdr:rowOff>
                  </from>
                  <to>
                    <xdr:col>4</xdr:col>
                    <xdr:colOff>5505450</xdr:colOff>
                    <xdr:row>23</xdr:row>
                    <xdr:rowOff>361950</xdr:rowOff>
                  </to>
                </anchor>
              </controlPr>
            </control>
          </mc:Choice>
        </mc:AlternateContent>
        <mc:AlternateContent xmlns:mc="http://schemas.openxmlformats.org/markup-compatibility/2006">
          <mc:Choice Requires="x14">
            <control shapeId="74786" r:id="rId37" name="Group Box 34">
              <controlPr defaultSize="0" autoFill="0" autoPict="0">
                <anchor moveWithCells="1">
                  <from>
                    <xdr:col>4</xdr:col>
                    <xdr:colOff>9525</xdr:colOff>
                    <xdr:row>25</xdr:row>
                    <xdr:rowOff>28575</xdr:rowOff>
                  </from>
                  <to>
                    <xdr:col>4</xdr:col>
                    <xdr:colOff>4914900</xdr:colOff>
                    <xdr:row>25</xdr:row>
                    <xdr:rowOff>361950</xdr:rowOff>
                  </to>
                </anchor>
              </controlPr>
            </control>
          </mc:Choice>
        </mc:AlternateContent>
        <mc:AlternateContent xmlns:mc="http://schemas.openxmlformats.org/markup-compatibility/2006">
          <mc:Choice Requires="x14">
            <control shapeId="74787" r:id="rId38" name="Group Box 35">
              <controlPr defaultSize="0" autoFill="0" autoPict="0">
                <anchor moveWithCells="1">
                  <from>
                    <xdr:col>4</xdr:col>
                    <xdr:colOff>9525</xdr:colOff>
                    <xdr:row>26</xdr:row>
                    <xdr:rowOff>657225</xdr:rowOff>
                  </from>
                  <to>
                    <xdr:col>4</xdr:col>
                    <xdr:colOff>4905375</xdr:colOff>
                    <xdr:row>27</xdr:row>
                    <xdr:rowOff>342900</xdr:rowOff>
                  </to>
                </anchor>
              </controlPr>
            </control>
          </mc:Choice>
        </mc:AlternateContent>
        <mc:AlternateContent xmlns:mc="http://schemas.openxmlformats.org/markup-compatibility/2006">
          <mc:Choice Requires="x14">
            <control shapeId="74788" r:id="rId39" name="Group Box 36">
              <controlPr defaultSize="0" autoFill="0" autoPict="0">
                <anchor moveWithCells="1">
                  <from>
                    <xdr:col>4</xdr:col>
                    <xdr:colOff>9525</xdr:colOff>
                    <xdr:row>28</xdr:row>
                    <xdr:rowOff>19050</xdr:rowOff>
                  </from>
                  <to>
                    <xdr:col>4</xdr:col>
                    <xdr:colOff>4905375</xdr:colOff>
                    <xdr:row>28</xdr:row>
                    <xdr:rowOff>723900</xdr:rowOff>
                  </to>
                </anchor>
              </controlPr>
            </control>
          </mc:Choice>
        </mc:AlternateContent>
        <mc:AlternateContent xmlns:mc="http://schemas.openxmlformats.org/markup-compatibility/2006">
          <mc:Choice Requires="x14">
            <control shapeId="74789" r:id="rId40" name="Group Box 37">
              <controlPr defaultSize="0" autoFill="0" autoPict="0">
                <anchor moveWithCells="1">
                  <from>
                    <xdr:col>4</xdr:col>
                    <xdr:colOff>19050</xdr:colOff>
                    <xdr:row>30</xdr:row>
                    <xdr:rowOff>19050</xdr:rowOff>
                  </from>
                  <to>
                    <xdr:col>4</xdr:col>
                    <xdr:colOff>4933950</xdr:colOff>
                    <xdr:row>30</xdr:row>
                    <xdr:rowOff>361950</xdr:rowOff>
                  </to>
                </anchor>
              </controlPr>
            </control>
          </mc:Choice>
        </mc:AlternateContent>
        <mc:AlternateContent xmlns:mc="http://schemas.openxmlformats.org/markup-compatibility/2006">
          <mc:Choice Requires="x14">
            <control shapeId="74790" r:id="rId41" name="Option Button 38">
              <controlPr defaultSize="0" autoFill="0" autoLine="0" autoPict="0">
                <anchor moveWithCells="1">
                  <from>
                    <xdr:col>4</xdr:col>
                    <xdr:colOff>1028700</xdr:colOff>
                    <xdr:row>42</xdr:row>
                    <xdr:rowOff>85725</xdr:rowOff>
                  </from>
                  <to>
                    <xdr:col>4</xdr:col>
                    <xdr:colOff>1866900</xdr:colOff>
                    <xdr:row>42</xdr:row>
                    <xdr:rowOff>314325</xdr:rowOff>
                  </to>
                </anchor>
              </controlPr>
            </control>
          </mc:Choice>
        </mc:AlternateContent>
        <mc:AlternateContent xmlns:mc="http://schemas.openxmlformats.org/markup-compatibility/2006">
          <mc:Choice Requires="x14">
            <control shapeId="74791" r:id="rId42" name="Option Button 39">
              <controlPr defaultSize="0" autoFill="0" autoLine="0" autoPict="0">
                <anchor moveWithCells="1">
                  <from>
                    <xdr:col>4</xdr:col>
                    <xdr:colOff>76200</xdr:colOff>
                    <xdr:row>42</xdr:row>
                    <xdr:rowOff>85725</xdr:rowOff>
                  </from>
                  <to>
                    <xdr:col>4</xdr:col>
                    <xdr:colOff>933450</xdr:colOff>
                    <xdr:row>42</xdr:row>
                    <xdr:rowOff>314325</xdr:rowOff>
                  </to>
                </anchor>
              </controlPr>
            </control>
          </mc:Choice>
        </mc:AlternateContent>
        <mc:AlternateContent xmlns:mc="http://schemas.openxmlformats.org/markup-compatibility/2006">
          <mc:Choice Requires="x14">
            <control shapeId="74792" r:id="rId43" name="Group Box 40">
              <controlPr defaultSize="0" autoFill="0" autoPict="0">
                <anchor moveWithCells="1">
                  <from>
                    <xdr:col>4</xdr:col>
                    <xdr:colOff>19050</xdr:colOff>
                    <xdr:row>42</xdr:row>
                    <xdr:rowOff>19050</xdr:rowOff>
                  </from>
                  <to>
                    <xdr:col>4</xdr:col>
                    <xdr:colOff>4914900</xdr:colOff>
                    <xdr:row>42</xdr:row>
                    <xdr:rowOff>361950</xdr:rowOff>
                  </to>
                </anchor>
              </controlPr>
            </control>
          </mc:Choice>
        </mc:AlternateContent>
        <mc:AlternateContent xmlns:mc="http://schemas.openxmlformats.org/markup-compatibility/2006">
          <mc:Choice Requires="x14">
            <control shapeId="74793" r:id="rId44" name="Check Box 41">
              <controlPr defaultSize="0" autoFill="0" autoLine="0" autoPict="0">
                <anchor moveWithCells="1">
                  <from>
                    <xdr:col>4</xdr:col>
                    <xdr:colOff>19050</xdr:colOff>
                    <xdr:row>31</xdr:row>
                    <xdr:rowOff>85725</xdr:rowOff>
                  </from>
                  <to>
                    <xdr:col>4</xdr:col>
                    <xdr:colOff>933450</xdr:colOff>
                    <xdr:row>31</xdr:row>
                    <xdr:rowOff>314325</xdr:rowOff>
                  </to>
                </anchor>
              </controlPr>
            </control>
          </mc:Choice>
        </mc:AlternateContent>
        <mc:AlternateContent xmlns:mc="http://schemas.openxmlformats.org/markup-compatibility/2006">
          <mc:Choice Requires="x14">
            <control shapeId="74794" r:id="rId45" name="Check Box 42">
              <controlPr defaultSize="0" autoFill="0" autoLine="0" autoPict="0">
                <anchor moveWithCells="1">
                  <from>
                    <xdr:col>4</xdr:col>
                    <xdr:colOff>1095375</xdr:colOff>
                    <xdr:row>31</xdr:row>
                    <xdr:rowOff>85725</xdr:rowOff>
                  </from>
                  <to>
                    <xdr:col>4</xdr:col>
                    <xdr:colOff>2028825</xdr:colOff>
                    <xdr:row>31</xdr:row>
                    <xdr:rowOff>314325</xdr:rowOff>
                  </to>
                </anchor>
              </controlPr>
            </control>
          </mc:Choice>
        </mc:AlternateContent>
        <mc:AlternateContent xmlns:mc="http://schemas.openxmlformats.org/markup-compatibility/2006">
          <mc:Choice Requires="x14">
            <control shapeId="74795" r:id="rId46" name="Check Box 43">
              <controlPr defaultSize="0" autoFill="0" autoLine="0" autoPict="0">
                <anchor moveWithCells="1">
                  <from>
                    <xdr:col>4</xdr:col>
                    <xdr:colOff>2181225</xdr:colOff>
                    <xdr:row>31</xdr:row>
                    <xdr:rowOff>85725</xdr:rowOff>
                  </from>
                  <to>
                    <xdr:col>4</xdr:col>
                    <xdr:colOff>3114675</xdr:colOff>
                    <xdr:row>31</xdr:row>
                    <xdr:rowOff>314325</xdr:rowOff>
                  </to>
                </anchor>
              </controlPr>
            </control>
          </mc:Choice>
        </mc:AlternateContent>
        <mc:AlternateContent xmlns:mc="http://schemas.openxmlformats.org/markup-compatibility/2006">
          <mc:Choice Requires="x14">
            <control shapeId="74796" r:id="rId47" name="Check Box 44">
              <controlPr defaultSize="0" autoFill="0" autoLine="0" autoPict="0">
                <anchor moveWithCells="1">
                  <from>
                    <xdr:col>4</xdr:col>
                    <xdr:colOff>3267075</xdr:colOff>
                    <xdr:row>31</xdr:row>
                    <xdr:rowOff>85725</xdr:rowOff>
                  </from>
                  <to>
                    <xdr:col>4</xdr:col>
                    <xdr:colOff>4191000</xdr:colOff>
                    <xdr:row>31</xdr:row>
                    <xdr:rowOff>314325</xdr:rowOff>
                  </to>
                </anchor>
              </controlPr>
            </control>
          </mc:Choice>
        </mc:AlternateContent>
        <mc:AlternateContent xmlns:mc="http://schemas.openxmlformats.org/markup-compatibility/2006">
          <mc:Choice Requires="x14">
            <control shapeId="74797" r:id="rId48" name="Check Box 45">
              <controlPr defaultSize="0" autoFill="0" autoLine="0" autoPict="0">
                <anchor moveWithCells="1">
                  <from>
                    <xdr:col>4</xdr:col>
                    <xdr:colOff>4343400</xdr:colOff>
                    <xdr:row>31</xdr:row>
                    <xdr:rowOff>85725</xdr:rowOff>
                  </from>
                  <to>
                    <xdr:col>4</xdr:col>
                    <xdr:colOff>5267325</xdr:colOff>
                    <xdr:row>31</xdr:row>
                    <xdr:rowOff>314325</xdr:rowOff>
                  </to>
                </anchor>
              </controlPr>
            </control>
          </mc:Choice>
        </mc:AlternateContent>
        <mc:AlternateContent xmlns:mc="http://schemas.openxmlformats.org/markup-compatibility/2006">
          <mc:Choice Requires="x14">
            <control shapeId="74798" r:id="rId49" name="Group Box 46">
              <controlPr defaultSize="0" autoFill="0" autoPict="0">
                <anchor moveWithCells="1">
                  <from>
                    <xdr:col>4</xdr:col>
                    <xdr:colOff>19050</xdr:colOff>
                    <xdr:row>31</xdr:row>
                    <xdr:rowOff>9525</xdr:rowOff>
                  </from>
                  <to>
                    <xdr:col>4</xdr:col>
                    <xdr:colOff>5476875</xdr:colOff>
                    <xdr:row>31</xdr:row>
                    <xdr:rowOff>361950</xdr:rowOff>
                  </to>
                </anchor>
              </controlPr>
            </control>
          </mc:Choice>
        </mc:AlternateContent>
        <mc:AlternateContent xmlns:mc="http://schemas.openxmlformats.org/markup-compatibility/2006">
          <mc:Choice Requires="x14">
            <control shapeId="74799" r:id="rId50" name="Check Box 47">
              <controlPr defaultSize="0" autoFill="0" autoLine="0" autoPict="0">
                <anchor moveWithCells="1">
                  <from>
                    <xdr:col>4</xdr:col>
                    <xdr:colOff>19050</xdr:colOff>
                    <xdr:row>32</xdr:row>
                    <xdr:rowOff>85725</xdr:rowOff>
                  </from>
                  <to>
                    <xdr:col>4</xdr:col>
                    <xdr:colOff>800100</xdr:colOff>
                    <xdr:row>32</xdr:row>
                    <xdr:rowOff>314325</xdr:rowOff>
                  </to>
                </anchor>
              </controlPr>
            </control>
          </mc:Choice>
        </mc:AlternateContent>
        <mc:AlternateContent xmlns:mc="http://schemas.openxmlformats.org/markup-compatibility/2006">
          <mc:Choice Requires="x14">
            <control shapeId="74800" r:id="rId51" name="Check Box 48">
              <controlPr defaultSize="0" autoFill="0" autoLine="0" autoPict="0">
                <anchor moveWithCells="1">
                  <from>
                    <xdr:col>4</xdr:col>
                    <xdr:colOff>1114425</xdr:colOff>
                    <xdr:row>32</xdr:row>
                    <xdr:rowOff>85725</xdr:rowOff>
                  </from>
                  <to>
                    <xdr:col>4</xdr:col>
                    <xdr:colOff>1866900</xdr:colOff>
                    <xdr:row>32</xdr:row>
                    <xdr:rowOff>314325</xdr:rowOff>
                  </to>
                </anchor>
              </controlPr>
            </control>
          </mc:Choice>
        </mc:AlternateContent>
        <mc:AlternateContent xmlns:mc="http://schemas.openxmlformats.org/markup-compatibility/2006">
          <mc:Choice Requires="x14">
            <control shapeId="74801" r:id="rId52" name="Check Box 49">
              <controlPr defaultSize="0" autoFill="0" autoLine="0" autoPict="0">
                <anchor moveWithCells="1">
                  <from>
                    <xdr:col>4</xdr:col>
                    <xdr:colOff>2190750</xdr:colOff>
                    <xdr:row>32</xdr:row>
                    <xdr:rowOff>85725</xdr:rowOff>
                  </from>
                  <to>
                    <xdr:col>4</xdr:col>
                    <xdr:colOff>2981325</xdr:colOff>
                    <xdr:row>32</xdr:row>
                    <xdr:rowOff>314325</xdr:rowOff>
                  </to>
                </anchor>
              </controlPr>
            </control>
          </mc:Choice>
        </mc:AlternateContent>
        <mc:AlternateContent xmlns:mc="http://schemas.openxmlformats.org/markup-compatibility/2006">
          <mc:Choice Requires="x14">
            <control shapeId="74802" r:id="rId53" name="Check Box 50">
              <controlPr defaultSize="0" autoFill="0" autoLine="0" autoPict="0">
                <anchor moveWithCells="1">
                  <from>
                    <xdr:col>4</xdr:col>
                    <xdr:colOff>3276600</xdr:colOff>
                    <xdr:row>32</xdr:row>
                    <xdr:rowOff>85725</xdr:rowOff>
                  </from>
                  <to>
                    <xdr:col>4</xdr:col>
                    <xdr:colOff>4038600</xdr:colOff>
                    <xdr:row>32</xdr:row>
                    <xdr:rowOff>314325</xdr:rowOff>
                  </to>
                </anchor>
              </controlPr>
            </control>
          </mc:Choice>
        </mc:AlternateContent>
        <mc:AlternateContent xmlns:mc="http://schemas.openxmlformats.org/markup-compatibility/2006">
          <mc:Choice Requires="x14">
            <control shapeId="74803" r:id="rId54" name="Group Box 51">
              <controlPr defaultSize="0" autoFill="0" autoPict="0">
                <anchor moveWithCells="1">
                  <from>
                    <xdr:col>4</xdr:col>
                    <xdr:colOff>9525</xdr:colOff>
                    <xdr:row>32</xdr:row>
                    <xdr:rowOff>19050</xdr:rowOff>
                  </from>
                  <to>
                    <xdr:col>4</xdr:col>
                    <xdr:colOff>5457825</xdr:colOff>
                    <xdr:row>32</xdr:row>
                    <xdr:rowOff>342900</xdr:rowOff>
                  </to>
                </anchor>
              </controlPr>
            </control>
          </mc:Choice>
        </mc:AlternateContent>
        <mc:AlternateContent xmlns:mc="http://schemas.openxmlformats.org/markup-compatibility/2006">
          <mc:Choice Requires="x14">
            <control shapeId="74804" r:id="rId55" name="Check Box 52">
              <controlPr defaultSize="0" autoFill="0" autoLine="0" autoPict="0">
                <anchor moveWithCells="1">
                  <from>
                    <xdr:col>4</xdr:col>
                    <xdr:colOff>19050</xdr:colOff>
                    <xdr:row>34</xdr:row>
                    <xdr:rowOff>66675</xdr:rowOff>
                  </from>
                  <to>
                    <xdr:col>4</xdr:col>
                    <xdr:colOff>1162050</xdr:colOff>
                    <xdr:row>34</xdr:row>
                    <xdr:rowOff>314325</xdr:rowOff>
                  </to>
                </anchor>
              </controlPr>
            </control>
          </mc:Choice>
        </mc:AlternateContent>
        <mc:AlternateContent xmlns:mc="http://schemas.openxmlformats.org/markup-compatibility/2006">
          <mc:Choice Requires="x14">
            <control shapeId="74805" r:id="rId56" name="Check Box 53">
              <controlPr defaultSize="0" autoFill="0" autoLine="0" autoPict="0">
                <anchor moveWithCells="1">
                  <from>
                    <xdr:col>4</xdr:col>
                    <xdr:colOff>1381125</xdr:colOff>
                    <xdr:row>34</xdr:row>
                    <xdr:rowOff>66675</xdr:rowOff>
                  </from>
                  <to>
                    <xdr:col>4</xdr:col>
                    <xdr:colOff>2809875</xdr:colOff>
                    <xdr:row>34</xdr:row>
                    <xdr:rowOff>314325</xdr:rowOff>
                  </to>
                </anchor>
              </controlPr>
            </control>
          </mc:Choice>
        </mc:AlternateContent>
        <mc:AlternateContent xmlns:mc="http://schemas.openxmlformats.org/markup-compatibility/2006">
          <mc:Choice Requires="x14">
            <control shapeId="74806" r:id="rId57" name="Check Box 54">
              <controlPr defaultSize="0" autoFill="0" autoLine="0" autoPict="0">
                <anchor moveWithCells="1">
                  <from>
                    <xdr:col>4</xdr:col>
                    <xdr:colOff>3028950</xdr:colOff>
                    <xdr:row>34</xdr:row>
                    <xdr:rowOff>66675</xdr:rowOff>
                  </from>
                  <to>
                    <xdr:col>4</xdr:col>
                    <xdr:colOff>4152900</xdr:colOff>
                    <xdr:row>34</xdr:row>
                    <xdr:rowOff>314325</xdr:rowOff>
                  </to>
                </anchor>
              </controlPr>
            </control>
          </mc:Choice>
        </mc:AlternateContent>
        <mc:AlternateContent xmlns:mc="http://schemas.openxmlformats.org/markup-compatibility/2006">
          <mc:Choice Requires="x14">
            <control shapeId="74807" r:id="rId58" name="Check Box 55">
              <controlPr defaultSize="0" autoFill="0" autoLine="0" autoPict="0">
                <anchor moveWithCells="1">
                  <from>
                    <xdr:col>4</xdr:col>
                    <xdr:colOff>4371975</xdr:colOff>
                    <xdr:row>34</xdr:row>
                    <xdr:rowOff>66675</xdr:rowOff>
                  </from>
                  <to>
                    <xdr:col>4</xdr:col>
                    <xdr:colOff>5353050</xdr:colOff>
                    <xdr:row>34</xdr:row>
                    <xdr:rowOff>314325</xdr:rowOff>
                  </to>
                </anchor>
              </controlPr>
            </control>
          </mc:Choice>
        </mc:AlternateContent>
        <mc:AlternateContent xmlns:mc="http://schemas.openxmlformats.org/markup-compatibility/2006">
          <mc:Choice Requires="x14">
            <control shapeId="74808" r:id="rId59" name="Group Box 56">
              <controlPr defaultSize="0" autoFill="0" autoPict="0">
                <anchor moveWithCells="1">
                  <from>
                    <xdr:col>4</xdr:col>
                    <xdr:colOff>19050</xdr:colOff>
                    <xdr:row>34</xdr:row>
                    <xdr:rowOff>28575</xdr:rowOff>
                  </from>
                  <to>
                    <xdr:col>4</xdr:col>
                    <xdr:colOff>5524500</xdr:colOff>
                    <xdr:row>34</xdr:row>
                    <xdr:rowOff>361950</xdr:rowOff>
                  </to>
                </anchor>
              </controlPr>
            </control>
          </mc:Choice>
        </mc:AlternateContent>
        <mc:AlternateContent xmlns:mc="http://schemas.openxmlformats.org/markup-compatibility/2006">
          <mc:Choice Requires="x14">
            <control shapeId="74809" r:id="rId60" name="Check Box 57">
              <controlPr defaultSize="0" autoFill="0" autoLine="0" autoPict="0">
                <anchor moveWithCells="1">
                  <from>
                    <xdr:col>4</xdr:col>
                    <xdr:colOff>38100</xdr:colOff>
                    <xdr:row>36</xdr:row>
                    <xdr:rowOff>85725</xdr:rowOff>
                  </from>
                  <to>
                    <xdr:col>4</xdr:col>
                    <xdr:colOff>1247775</xdr:colOff>
                    <xdr:row>36</xdr:row>
                    <xdr:rowOff>314325</xdr:rowOff>
                  </to>
                </anchor>
              </controlPr>
            </control>
          </mc:Choice>
        </mc:AlternateContent>
        <mc:AlternateContent xmlns:mc="http://schemas.openxmlformats.org/markup-compatibility/2006">
          <mc:Choice Requires="x14">
            <control shapeId="74810" r:id="rId61" name="Check Box 58">
              <controlPr defaultSize="0" autoFill="0" autoLine="0" autoPict="0">
                <anchor moveWithCells="1">
                  <from>
                    <xdr:col>4</xdr:col>
                    <xdr:colOff>1409700</xdr:colOff>
                    <xdr:row>36</xdr:row>
                    <xdr:rowOff>66675</xdr:rowOff>
                  </from>
                  <to>
                    <xdr:col>4</xdr:col>
                    <xdr:colOff>2600325</xdr:colOff>
                    <xdr:row>36</xdr:row>
                    <xdr:rowOff>314325</xdr:rowOff>
                  </to>
                </anchor>
              </controlPr>
            </control>
          </mc:Choice>
        </mc:AlternateContent>
        <mc:AlternateContent xmlns:mc="http://schemas.openxmlformats.org/markup-compatibility/2006">
          <mc:Choice Requires="x14">
            <control shapeId="74811" r:id="rId62" name="Check Box 59">
              <controlPr defaultSize="0" autoFill="0" autoLine="0" autoPict="0">
                <anchor moveWithCells="1">
                  <from>
                    <xdr:col>4</xdr:col>
                    <xdr:colOff>3028950</xdr:colOff>
                    <xdr:row>36</xdr:row>
                    <xdr:rowOff>66675</xdr:rowOff>
                  </from>
                  <to>
                    <xdr:col>4</xdr:col>
                    <xdr:colOff>3952875</xdr:colOff>
                    <xdr:row>36</xdr:row>
                    <xdr:rowOff>314325</xdr:rowOff>
                  </to>
                </anchor>
              </controlPr>
            </control>
          </mc:Choice>
        </mc:AlternateContent>
        <mc:AlternateContent xmlns:mc="http://schemas.openxmlformats.org/markup-compatibility/2006">
          <mc:Choice Requires="x14">
            <control shapeId="74812" r:id="rId63" name="Check Box 60">
              <controlPr defaultSize="0" autoFill="0" autoLine="0" autoPict="0">
                <anchor moveWithCells="1">
                  <from>
                    <xdr:col>4</xdr:col>
                    <xdr:colOff>38100</xdr:colOff>
                    <xdr:row>37</xdr:row>
                    <xdr:rowOff>76200</xdr:rowOff>
                  </from>
                  <to>
                    <xdr:col>4</xdr:col>
                    <xdr:colOff>809625</xdr:colOff>
                    <xdr:row>37</xdr:row>
                    <xdr:rowOff>314325</xdr:rowOff>
                  </to>
                </anchor>
              </controlPr>
            </control>
          </mc:Choice>
        </mc:AlternateContent>
        <mc:AlternateContent xmlns:mc="http://schemas.openxmlformats.org/markup-compatibility/2006">
          <mc:Choice Requires="x14">
            <control shapeId="74813" r:id="rId64" name="Check Box 61">
              <controlPr defaultSize="0" autoFill="0" autoLine="0" autoPict="0">
                <anchor moveWithCells="1">
                  <from>
                    <xdr:col>4</xdr:col>
                    <xdr:colOff>1419225</xdr:colOff>
                    <xdr:row>37</xdr:row>
                    <xdr:rowOff>76200</xdr:rowOff>
                  </from>
                  <to>
                    <xdr:col>4</xdr:col>
                    <xdr:colOff>2162175</xdr:colOff>
                    <xdr:row>37</xdr:row>
                    <xdr:rowOff>314325</xdr:rowOff>
                  </to>
                </anchor>
              </controlPr>
            </control>
          </mc:Choice>
        </mc:AlternateContent>
        <mc:AlternateContent xmlns:mc="http://schemas.openxmlformats.org/markup-compatibility/2006">
          <mc:Choice Requires="x14">
            <control shapeId="74814" r:id="rId65" name="Check Box 62">
              <controlPr defaultSize="0" autoFill="0" autoLine="0" autoPict="0">
                <anchor moveWithCells="1">
                  <from>
                    <xdr:col>4</xdr:col>
                    <xdr:colOff>3019425</xdr:colOff>
                    <xdr:row>37</xdr:row>
                    <xdr:rowOff>76200</xdr:rowOff>
                  </from>
                  <to>
                    <xdr:col>4</xdr:col>
                    <xdr:colOff>3771900</xdr:colOff>
                    <xdr:row>37</xdr:row>
                    <xdr:rowOff>314325</xdr:rowOff>
                  </to>
                </anchor>
              </controlPr>
            </control>
          </mc:Choice>
        </mc:AlternateContent>
        <mc:AlternateContent xmlns:mc="http://schemas.openxmlformats.org/markup-compatibility/2006">
          <mc:Choice Requires="x14">
            <control shapeId="74815" r:id="rId66" name="Group Box 63">
              <controlPr defaultSize="0" autoFill="0" autoPict="0">
                <anchor moveWithCells="1">
                  <from>
                    <xdr:col>4</xdr:col>
                    <xdr:colOff>9525</xdr:colOff>
                    <xdr:row>45</xdr:row>
                    <xdr:rowOff>9525</xdr:rowOff>
                  </from>
                  <to>
                    <xdr:col>5</xdr:col>
                    <xdr:colOff>0</xdr:colOff>
                    <xdr:row>45</xdr:row>
                    <xdr:rowOff>361950</xdr:rowOff>
                  </to>
                </anchor>
              </controlPr>
            </control>
          </mc:Choice>
        </mc:AlternateContent>
        <mc:AlternateContent xmlns:mc="http://schemas.openxmlformats.org/markup-compatibility/2006">
          <mc:Choice Requires="x14">
            <control shapeId="74816" r:id="rId67" name="Group Box 64">
              <controlPr defaultSize="0" autoFill="0" autoPict="0">
                <anchor moveWithCells="1">
                  <from>
                    <xdr:col>4</xdr:col>
                    <xdr:colOff>9525</xdr:colOff>
                    <xdr:row>51</xdr:row>
                    <xdr:rowOff>0</xdr:rowOff>
                  </from>
                  <to>
                    <xdr:col>4</xdr:col>
                    <xdr:colOff>4886325</xdr:colOff>
                    <xdr:row>51</xdr:row>
                    <xdr:rowOff>342900</xdr:rowOff>
                  </to>
                </anchor>
              </controlPr>
            </control>
          </mc:Choice>
        </mc:AlternateContent>
        <mc:AlternateContent xmlns:mc="http://schemas.openxmlformats.org/markup-compatibility/2006">
          <mc:Choice Requires="x14">
            <control shapeId="74817" r:id="rId68" name="Group Box 65">
              <controlPr defaultSize="0" autoFill="0" autoPict="0">
                <anchor moveWithCells="1">
                  <from>
                    <xdr:col>4</xdr:col>
                    <xdr:colOff>19050</xdr:colOff>
                    <xdr:row>46</xdr:row>
                    <xdr:rowOff>9525</xdr:rowOff>
                  </from>
                  <to>
                    <xdr:col>4</xdr:col>
                    <xdr:colOff>4933950</xdr:colOff>
                    <xdr:row>46</xdr:row>
                    <xdr:rowOff>361950</xdr:rowOff>
                  </to>
                </anchor>
              </controlPr>
            </control>
          </mc:Choice>
        </mc:AlternateContent>
        <mc:AlternateContent xmlns:mc="http://schemas.openxmlformats.org/markup-compatibility/2006">
          <mc:Choice Requires="x14">
            <control shapeId="74818" r:id="rId69" name="Group Box 66">
              <controlPr defaultSize="0" autoFill="0" autoPict="0">
                <anchor moveWithCells="1">
                  <from>
                    <xdr:col>4</xdr:col>
                    <xdr:colOff>19050</xdr:colOff>
                    <xdr:row>51</xdr:row>
                    <xdr:rowOff>28575</xdr:rowOff>
                  </from>
                  <to>
                    <xdr:col>4</xdr:col>
                    <xdr:colOff>4905375</xdr:colOff>
                    <xdr:row>51</xdr:row>
                    <xdr:rowOff>361950</xdr:rowOff>
                  </to>
                </anchor>
              </controlPr>
            </control>
          </mc:Choice>
        </mc:AlternateContent>
        <mc:AlternateContent xmlns:mc="http://schemas.openxmlformats.org/markup-compatibility/2006">
          <mc:Choice Requires="x14">
            <control shapeId="74819" r:id="rId70" name="Group Box 67">
              <controlPr defaultSize="0" autoFill="0" autoPict="0">
                <anchor moveWithCells="1">
                  <from>
                    <xdr:col>4</xdr:col>
                    <xdr:colOff>19050</xdr:colOff>
                    <xdr:row>53</xdr:row>
                    <xdr:rowOff>19050</xdr:rowOff>
                  </from>
                  <to>
                    <xdr:col>4</xdr:col>
                    <xdr:colOff>3467100</xdr:colOff>
                    <xdr:row>53</xdr:row>
                    <xdr:rowOff>361950</xdr:rowOff>
                  </to>
                </anchor>
              </controlPr>
            </control>
          </mc:Choice>
        </mc:AlternateContent>
        <mc:AlternateContent xmlns:mc="http://schemas.openxmlformats.org/markup-compatibility/2006">
          <mc:Choice Requires="x14">
            <control shapeId="74820" r:id="rId71" name="Group Box 68">
              <controlPr defaultSize="0" autoFill="0" autoPict="0">
                <anchor moveWithCells="1">
                  <from>
                    <xdr:col>4</xdr:col>
                    <xdr:colOff>19050</xdr:colOff>
                    <xdr:row>54</xdr:row>
                    <xdr:rowOff>19050</xdr:rowOff>
                  </from>
                  <to>
                    <xdr:col>4</xdr:col>
                    <xdr:colOff>5505450</xdr:colOff>
                    <xdr:row>54</xdr:row>
                    <xdr:rowOff>361950</xdr:rowOff>
                  </to>
                </anchor>
              </controlPr>
            </control>
          </mc:Choice>
        </mc:AlternateContent>
        <mc:AlternateContent xmlns:mc="http://schemas.openxmlformats.org/markup-compatibility/2006">
          <mc:Choice Requires="x14">
            <control shapeId="74821" r:id="rId72" name="Group Box 69">
              <controlPr defaultSize="0" autoFill="0" autoPict="0">
                <anchor moveWithCells="1">
                  <from>
                    <xdr:col>4</xdr:col>
                    <xdr:colOff>19050</xdr:colOff>
                    <xdr:row>49</xdr:row>
                    <xdr:rowOff>0</xdr:rowOff>
                  </from>
                  <to>
                    <xdr:col>4</xdr:col>
                    <xdr:colOff>4886325</xdr:colOff>
                    <xdr:row>49</xdr:row>
                    <xdr:rowOff>342900</xdr:rowOff>
                  </to>
                </anchor>
              </controlPr>
            </control>
          </mc:Choice>
        </mc:AlternateContent>
        <mc:AlternateContent xmlns:mc="http://schemas.openxmlformats.org/markup-compatibility/2006">
          <mc:Choice Requires="x14">
            <control shapeId="74822" r:id="rId73" name="Group Box 70">
              <controlPr defaultSize="0" autoFill="0" autoPict="0">
                <anchor moveWithCells="1">
                  <from>
                    <xdr:col>4</xdr:col>
                    <xdr:colOff>9525</xdr:colOff>
                    <xdr:row>49</xdr:row>
                    <xdr:rowOff>9525</xdr:rowOff>
                  </from>
                  <to>
                    <xdr:col>4</xdr:col>
                    <xdr:colOff>4886325</xdr:colOff>
                    <xdr:row>49</xdr:row>
                    <xdr:rowOff>361950</xdr:rowOff>
                  </to>
                </anchor>
              </controlPr>
            </control>
          </mc:Choice>
        </mc:AlternateContent>
        <mc:AlternateContent xmlns:mc="http://schemas.openxmlformats.org/markup-compatibility/2006">
          <mc:Choice Requires="x14">
            <control shapeId="74824" r:id="rId74" name="Check Box 72">
              <controlPr defaultSize="0" autoFill="0" autoLine="0" autoPict="0">
                <anchor moveWithCells="1">
                  <from>
                    <xdr:col>4</xdr:col>
                    <xdr:colOff>123825</xdr:colOff>
                    <xdr:row>69</xdr:row>
                    <xdr:rowOff>66675</xdr:rowOff>
                  </from>
                  <to>
                    <xdr:col>4</xdr:col>
                    <xdr:colOff>1123950</xdr:colOff>
                    <xdr:row>69</xdr:row>
                    <xdr:rowOff>314325</xdr:rowOff>
                  </to>
                </anchor>
              </controlPr>
            </control>
          </mc:Choice>
        </mc:AlternateContent>
        <mc:AlternateContent xmlns:mc="http://schemas.openxmlformats.org/markup-compatibility/2006">
          <mc:Choice Requires="x14">
            <control shapeId="74825" r:id="rId75" name="Check Box 73">
              <controlPr defaultSize="0" autoFill="0" autoLine="0" autoPict="0">
                <anchor moveWithCells="1">
                  <from>
                    <xdr:col>4</xdr:col>
                    <xdr:colOff>1400175</xdr:colOff>
                    <xdr:row>69</xdr:row>
                    <xdr:rowOff>66675</xdr:rowOff>
                  </from>
                  <to>
                    <xdr:col>4</xdr:col>
                    <xdr:colOff>2162175</xdr:colOff>
                    <xdr:row>69</xdr:row>
                    <xdr:rowOff>314325</xdr:rowOff>
                  </to>
                </anchor>
              </controlPr>
            </control>
          </mc:Choice>
        </mc:AlternateContent>
        <mc:AlternateContent xmlns:mc="http://schemas.openxmlformats.org/markup-compatibility/2006">
          <mc:Choice Requires="x14">
            <control shapeId="74826" r:id="rId76" name="Check Box 74">
              <controlPr defaultSize="0" autoFill="0" autoLine="0" autoPict="0">
                <anchor moveWithCells="1">
                  <from>
                    <xdr:col>4</xdr:col>
                    <xdr:colOff>2847975</xdr:colOff>
                    <xdr:row>69</xdr:row>
                    <xdr:rowOff>66675</xdr:rowOff>
                  </from>
                  <to>
                    <xdr:col>4</xdr:col>
                    <xdr:colOff>3876675</xdr:colOff>
                    <xdr:row>69</xdr:row>
                    <xdr:rowOff>314325</xdr:rowOff>
                  </to>
                </anchor>
              </controlPr>
            </control>
          </mc:Choice>
        </mc:AlternateContent>
        <mc:AlternateContent xmlns:mc="http://schemas.openxmlformats.org/markup-compatibility/2006">
          <mc:Choice Requires="x14">
            <control shapeId="74827" r:id="rId77" name="Check Box 75">
              <controlPr defaultSize="0" autoFill="0" autoLine="0" autoPict="0">
                <anchor moveWithCells="1">
                  <from>
                    <xdr:col>4</xdr:col>
                    <xdr:colOff>4476750</xdr:colOff>
                    <xdr:row>69</xdr:row>
                    <xdr:rowOff>66675</xdr:rowOff>
                  </from>
                  <to>
                    <xdr:col>4</xdr:col>
                    <xdr:colOff>5286375</xdr:colOff>
                    <xdr:row>69</xdr:row>
                    <xdr:rowOff>314325</xdr:rowOff>
                  </to>
                </anchor>
              </controlPr>
            </control>
          </mc:Choice>
        </mc:AlternateContent>
        <mc:AlternateContent xmlns:mc="http://schemas.openxmlformats.org/markup-compatibility/2006">
          <mc:Choice Requires="x14">
            <control shapeId="74828" r:id="rId78" name="Check Box 76">
              <controlPr defaultSize="0" autoFill="0" autoLine="0" autoPict="0">
                <anchor moveWithCells="1">
                  <from>
                    <xdr:col>4</xdr:col>
                    <xdr:colOff>19050</xdr:colOff>
                    <xdr:row>76</xdr:row>
                    <xdr:rowOff>76200</xdr:rowOff>
                  </from>
                  <to>
                    <xdr:col>4</xdr:col>
                    <xdr:colOff>781050</xdr:colOff>
                    <xdr:row>76</xdr:row>
                    <xdr:rowOff>314325</xdr:rowOff>
                  </to>
                </anchor>
              </controlPr>
            </control>
          </mc:Choice>
        </mc:AlternateContent>
        <mc:AlternateContent xmlns:mc="http://schemas.openxmlformats.org/markup-compatibility/2006">
          <mc:Choice Requires="x14">
            <control shapeId="74829" r:id="rId79" name="Option Button 77">
              <controlPr defaultSize="0" autoFill="0" autoLine="0" autoPict="0">
                <anchor moveWithCells="1">
                  <from>
                    <xdr:col>4</xdr:col>
                    <xdr:colOff>1009650</xdr:colOff>
                    <xdr:row>72</xdr:row>
                    <xdr:rowOff>76200</xdr:rowOff>
                  </from>
                  <to>
                    <xdr:col>4</xdr:col>
                    <xdr:colOff>1647825</xdr:colOff>
                    <xdr:row>72</xdr:row>
                    <xdr:rowOff>314325</xdr:rowOff>
                  </to>
                </anchor>
              </controlPr>
            </control>
          </mc:Choice>
        </mc:AlternateContent>
        <mc:AlternateContent xmlns:mc="http://schemas.openxmlformats.org/markup-compatibility/2006">
          <mc:Choice Requires="x14">
            <control shapeId="74830" r:id="rId80" name="Option Button 78">
              <controlPr defaultSize="0" autoFill="0" autoLine="0" autoPict="0">
                <anchor moveWithCells="1">
                  <from>
                    <xdr:col>4</xdr:col>
                    <xdr:colOff>66675</xdr:colOff>
                    <xdr:row>72</xdr:row>
                    <xdr:rowOff>85725</xdr:rowOff>
                  </from>
                  <to>
                    <xdr:col>4</xdr:col>
                    <xdr:colOff>914400</xdr:colOff>
                    <xdr:row>72</xdr:row>
                    <xdr:rowOff>333375</xdr:rowOff>
                  </to>
                </anchor>
              </controlPr>
            </control>
          </mc:Choice>
        </mc:AlternateContent>
        <mc:AlternateContent xmlns:mc="http://schemas.openxmlformats.org/markup-compatibility/2006">
          <mc:Choice Requires="x14">
            <control shapeId="74831" r:id="rId81" name="Check Box 79">
              <controlPr defaultSize="0" autoFill="0" autoLine="0" autoPict="0">
                <anchor moveWithCells="1">
                  <from>
                    <xdr:col>4</xdr:col>
                    <xdr:colOff>28575</xdr:colOff>
                    <xdr:row>75</xdr:row>
                    <xdr:rowOff>95250</xdr:rowOff>
                  </from>
                  <to>
                    <xdr:col>4</xdr:col>
                    <xdr:colOff>914400</xdr:colOff>
                    <xdr:row>75</xdr:row>
                    <xdr:rowOff>333375</xdr:rowOff>
                  </to>
                </anchor>
              </controlPr>
            </control>
          </mc:Choice>
        </mc:AlternateContent>
        <mc:AlternateContent xmlns:mc="http://schemas.openxmlformats.org/markup-compatibility/2006">
          <mc:Choice Requires="x14">
            <control shapeId="74832" r:id="rId82" name="Check Box 80">
              <controlPr defaultSize="0" autoFill="0" autoLine="0" autoPict="0">
                <anchor moveWithCells="1">
                  <from>
                    <xdr:col>4</xdr:col>
                    <xdr:colOff>1390650</xdr:colOff>
                    <xdr:row>75</xdr:row>
                    <xdr:rowOff>85725</xdr:rowOff>
                  </from>
                  <to>
                    <xdr:col>4</xdr:col>
                    <xdr:colOff>2286000</xdr:colOff>
                    <xdr:row>75</xdr:row>
                    <xdr:rowOff>314325</xdr:rowOff>
                  </to>
                </anchor>
              </controlPr>
            </control>
          </mc:Choice>
        </mc:AlternateContent>
        <mc:AlternateContent xmlns:mc="http://schemas.openxmlformats.org/markup-compatibility/2006">
          <mc:Choice Requires="x14">
            <control shapeId="74833" r:id="rId83" name="Check Box 81">
              <controlPr defaultSize="0" autoFill="0" autoLine="0" autoPict="0">
                <anchor moveWithCells="1">
                  <from>
                    <xdr:col>4</xdr:col>
                    <xdr:colOff>2762250</xdr:colOff>
                    <xdr:row>75</xdr:row>
                    <xdr:rowOff>85725</xdr:rowOff>
                  </from>
                  <to>
                    <xdr:col>4</xdr:col>
                    <xdr:colOff>3657600</xdr:colOff>
                    <xdr:row>75</xdr:row>
                    <xdr:rowOff>314325</xdr:rowOff>
                  </to>
                </anchor>
              </controlPr>
            </control>
          </mc:Choice>
        </mc:AlternateContent>
        <mc:AlternateContent xmlns:mc="http://schemas.openxmlformats.org/markup-compatibility/2006">
          <mc:Choice Requires="x14">
            <control shapeId="74834" r:id="rId84" name="Check Box 82">
              <controlPr defaultSize="0" autoFill="0" autoLine="0" autoPict="0">
                <anchor moveWithCells="1">
                  <from>
                    <xdr:col>4</xdr:col>
                    <xdr:colOff>4124325</xdr:colOff>
                    <xdr:row>75</xdr:row>
                    <xdr:rowOff>95250</xdr:rowOff>
                  </from>
                  <to>
                    <xdr:col>4</xdr:col>
                    <xdr:colOff>5000625</xdr:colOff>
                    <xdr:row>75</xdr:row>
                    <xdr:rowOff>333375</xdr:rowOff>
                  </to>
                </anchor>
              </controlPr>
            </control>
          </mc:Choice>
        </mc:AlternateContent>
        <mc:AlternateContent xmlns:mc="http://schemas.openxmlformats.org/markup-compatibility/2006">
          <mc:Choice Requires="x14">
            <control shapeId="74835" r:id="rId85" name="Check Box 83">
              <controlPr defaultSize="0" autoFill="0" autoLine="0" autoPict="0">
                <anchor moveWithCells="1">
                  <from>
                    <xdr:col>4</xdr:col>
                    <xdr:colOff>38100</xdr:colOff>
                    <xdr:row>75</xdr:row>
                    <xdr:rowOff>409575</xdr:rowOff>
                  </from>
                  <to>
                    <xdr:col>4</xdr:col>
                    <xdr:colOff>704850</xdr:colOff>
                    <xdr:row>75</xdr:row>
                    <xdr:rowOff>619125</xdr:rowOff>
                  </to>
                </anchor>
              </controlPr>
            </control>
          </mc:Choice>
        </mc:AlternateContent>
        <mc:AlternateContent xmlns:mc="http://schemas.openxmlformats.org/markup-compatibility/2006">
          <mc:Choice Requires="x14">
            <control shapeId="74836" r:id="rId86" name="Check Box 84">
              <controlPr defaultSize="0" autoFill="0" autoLine="0" autoPict="0">
                <anchor moveWithCells="1">
                  <from>
                    <xdr:col>4</xdr:col>
                    <xdr:colOff>1371600</xdr:colOff>
                    <xdr:row>75</xdr:row>
                    <xdr:rowOff>409575</xdr:rowOff>
                  </from>
                  <to>
                    <xdr:col>4</xdr:col>
                    <xdr:colOff>2276475</xdr:colOff>
                    <xdr:row>75</xdr:row>
                    <xdr:rowOff>638175</xdr:rowOff>
                  </to>
                </anchor>
              </controlPr>
            </control>
          </mc:Choice>
        </mc:AlternateContent>
        <mc:AlternateContent xmlns:mc="http://schemas.openxmlformats.org/markup-compatibility/2006">
          <mc:Choice Requires="x14">
            <control shapeId="74837" r:id="rId87" name="Check Box 85">
              <controlPr defaultSize="0" autoFill="0" autoLine="0" autoPict="0">
                <anchor moveWithCells="1">
                  <from>
                    <xdr:col>4</xdr:col>
                    <xdr:colOff>19050</xdr:colOff>
                    <xdr:row>78</xdr:row>
                    <xdr:rowOff>95250</xdr:rowOff>
                  </from>
                  <to>
                    <xdr:col>4</xdr:col>
                    <xdr:colOff>914400</xdr:colOff>
                    <xdr:row>78</xdr:row>
                    <xdr:rowOff>333375</xdr:rowOff>
                  </to>
                </anchor>
              </controlPr>
            </control>
          </mc:Choice>
        </mc:AlternateContent>
        <mc:AlternateContent xmlns:mc="http://schemas.openxmlformats.org/markup-compatibility/2006">
          <mc:Choice Requires="x14">
            <control shapeId="74838" r:id="rId88" name="Check Box 86">
              <controlPr defaultSize="0" autoFill="0" autoLine="0" autoPict="0">
                <anchor moveWithCells="1">
                  <from>
                    <xdr:col>4</xdr:col>
                    <xdr:colOff>1057275</xdr:colOff>
                    <xdr:row>78</xdr:row>
                    <xdr:rowOff>95250</xdr:rowOff>
                  </from>
                  <to>
                    <xdr:col>4</xdr:col>
                    <xdr:colOff>1952625</xdr:colOff>
                    <xdr:row>78</xdr:row>
                    <xdr:rowOff>333375</xdr:rowOff>
                  </to>
                </anchor>
              </controlPr>
            </control>
          </mc:Choice>
        </mc:AlternateContent>
        <mc:AlternateContent xmlns:mc="http://schemas.openxmlformats.org/markup-compatibility/2006">
          <mc:Choice Requires="x14">
            <control shapeId="74839" r:id="rId89" name="Check Box 87">
              <controlPr defaultSize="0" autoFill="0" autoLine="0" autoPict="0">
                <anchor moveWithCells="1">
                  <from>
                    <xdr:col>4</xdr:col>
                    <xdr:colOff>2085975</xdr:colOff>
                    <xdr:row>78</xdr:row>
                    <xdr:rowOff>95250</xdr:rowOff>
                  </from>
                  <to>
                    <xdr:col>4</xdr:col>
                    <xdr:colOff>2981325</xdr:colOff>
                    <xdr:row>78</xdr:row>
                    <xdr:rowOff>333375</xdr:rowOff>
                  </to>
                </anchor>
              </controlPr>
            </control>
          </mc:Choice>
        </mc:AlternateContent>
        <mc:AlternateContent xmlns:mc="http://schemas.openxmlformats.org/markup-compatibility/2006">
          <mc:Choice Requires="x14">
            <control shapeId="74840" r:id="rId90" name="Check Box 88">
              <controlPr defaultSize="0" autoFill="0" autoLine="0" autoPict="0">
                <anchor moveWithCells="1">
                  <from>
                    <xdr:col>4</xdr:col>
                    <xdr:colOff>3124200</xdr:colOff>
                    <xdr:row>78</xdr:row>
                    <xdr:rowOff>95250</xdr:rowOff>
                  </from>
                  <to>
                    <xdr:col>4</xdr:col>
                    <xdr:colOff>4019550</xdr:colOff>
                    <xdr:row>78</xdr:row>
                    <xdr:rowOff>333375</xdr:rowOff>
                  </to>
                </anchor>
              </controlPr>
            </control>
          </mc:Choice>
        </mc:AlternateContent>
        <mc:AlternateContent xmlns:mc="http://schemas.openxmlformats.org/markup-compatibility/2006">
          <mc:Choice Requires="x14">
            <control shapeId="74841" r:id="rId91" name="Check Box 89">
              <controlPr defaultSize="0" autoFill="0" autoLine="0" autoPict="0">
                <anchor moveWithCells="1">
                  <from>
                    <xdr:col>4</xdr:col>
                    <xdr:colOff>4152900</xdr:colOff>
                    <xdr:row>78</xdr:row>
                    <xdr:rowOff>85725</xdr:rowOff>
                  </from>
                  <to>
                    <xdr:col>4</xdr:col>
                    <xdr:colOff>5076825</xdr:colOff>
                    <xdr:row>78</xdr:row>
                    <xdr:rowOff>333375</xdr:rowOff>
                  </to>
                </anchor>
              </controlPr>
            </control>
          </mc:Choice>
        </mc:AlternateContent>
        <mc:AlternateContent xmlns:mc="http://schemas.openxmlformats.org/markup-compatibility/2006">
          <mc:Choice Requires="x14">
            <control shapeId="74842" r:id="rId92" name="Check Box 90">
              <controlPr defaultSize="0" autoFill="0" autoLine="0" autoPict="0">
                <anchor moveWithCells="1">
                  <from>
                    <xdr:col>4</xdr:col>
                    <xdr:colOff>19050</xdr:colOff>
                    <xdr:row>78</xdr:row>
                    <xdr:rowOff>381000</xdr:rowOff>
                  </from>
                  <to>
                    <xdr:col>4</xdr:col>
                    <xdr:colOff>914400</xdr:colOff>
                    <xdr:row>78</xdr:row>
                    <xdr:rowOff>638175</xdr:rowOff>
                  </to>
                </anchor>
              </controlPr>
            </control>
          </mc:Choice>
        </mc:AlternateContent>
        <mc:AlternateContent xmlns:mc="http://schemas.openxmlformats.org/markup-compatibility/2006">
          <mc:Choice Requires="x14">
            <control shapeId="74843" r:id="rId93" name="Check Box 91">
              <controlPr defaultSize="0" autoFill="0" autoLine="0" autoPict="0">
                <anchor moveWithCells="1">
                  <from>
                    <xdr:col>4</xdr:col>
                    <xdr:colOff>1057275</xdr:colOff>
                    <xdr:row>78</xdr:row>
                    <xdr:rowOff>390525</xdr:rowOff>
                  </from>
                  <to>
                    <xdr:col>4</xdr:col>
                    <xdr:colOff>1952625</xdr:colOff>
                    <xdr:row>78</xdr:row>
                    <xdr:rowOff>638175</xdr:rowOff>
                  </to>
                </anchor>
              </controlPr>
            </control>
          </mc:Choice>
        </mc:AlternateContent>
        <mc:AlternateContent xmlns:mc="http://schemas.openxmlformats.org/markup-compatibility/2006">
          <mc:Choice Requires="x14">
            <control shapeId="74844" r:id="rId94" name="Check Box 92">
              <controlPr defaultSize="0" autoFill="0" autoLine="0" autoPict="0">
                <anchor moveWithCells="1">
                  <from>
                    <xdr:col>4</xdr:col>
                    <xdr:colOff>2085975</xdr:colOff>
                    <xdr:row>78</xdr:row>
                    <xdr:rowOff>390525</xdr:rowOff>
                  </from>
                  <to>
                    <xdr:col>4</xdr:col>
                    <xdr:colOff>2981325</xdr:colOff>
                    <xdr:row>78</xdr:row>
                    <xdr:rowOff>638175</xdr:rowOff>
                  </to>
                </anchor>
              </controlPr>
            </control>
          </mc:Choice>
        </mc:AlternateContent>
        <mc:AlternateContent xmlns:mc="http://schemas.openxmlformats.org/markup-compatibility/2006">
          <mc:Choice Requires="x14">
            <control shapeId="74845" r:id="rId95" name="Check Box 93">
              <controlPr defaultSize="0" autoFill="0" autoLine="0" autoPict="0">
                <anchor moveWithCells="1">
                  <from>
                    <xdr:col>4</xdr:col>
                    <xdr:colOff>3124200</xdr:colOff>
                    <xdr:row>78</xdr:row>
                    <xdr:rowOff>390525</xdr:rowOff>
                  </from>
                  <to>
                    <xdr:col>4</xdr:col>
                    <xdr:colOff>4019550</xdr:colOff>
                    <xdr:row>78</xdr:row>
                    <xdr:rowOff>638175</xdr:rowOff>
                  </to>
                </anchor>
              </controlPr>
            </control>
          </mc:Choice>
        </mc:AlternateContent>
        <mc:AlternateContent xmlns:mc="http://schemas.openxmlformats.org/markup-compatibility/2006">
          <mc:Choice Requires="x14">
            <control shapeId="74846" r:id="rId96" name="Check Box 94">
              <controlPr defaultSize="0" autoFill="0" autoLine="0" autoPict="0">
                <anchor moveWithCells="1">
                  <from>
                    <xdr:col>4</xdr:col>
                    <xdr:colOff>28575</xdr:colOff>
                    <xdr:row>79</xdr:row>
                    <xdr:rowOff>66675</xdr:rowOff>
                  </from>
                  <to>
                    <xdr:col>4</xdr:col>
                    <xdr:colOff>914400</xdr:colOff>
                    <xdr:row>79</xdr:row>
                    <xdr:rowOff>314325</xdr:rowOff>
                  </to>
                </anchor>
              </controlPr>
            </control>
          </mc:Choice>
        </mc:AlternateContent>
        <mc:AlternateContent xmlns:mc="http://schemas.openxmlformats.org/markup-compatibility/2006">
          <mc:Choice Requires="x14">
            <control shapeId="74847" r:id="rId97" name="Check Box 95">
              <controlPr defaultSize="0" autoFill="0" autoLine="0" autoPict="0">
                <anchor moveWithCells="1">
                  <from>
                    <xdr:col>4</xdr:col>
                    <xdr:colOff>990600</xdr:colOff>
                    <xdr:row>79</xdr:row>
                    <xdr:rowOff>66675</xdr:rowOff>
                  </from>
                  <to>
                    <xdr:col>4</xdr:col>
                    <xdr:colOff>1885950</xdr:colOff>
                    <xdr:row>79</xdr:row>
                    <xdr:rowOff>314325</xdr:rowOff>
                  </to>
                </anchor>
              </controlPr>
            </control>
          </mc:Choice>
        </mc:AlternateContent>
        <mc:AlternateContent xmlns:mc="http://schemas.openxmlformats.org/markup-compatibility/2006">
          <mc:Choice Requires="x14">
            <control shapeId="74848" r:id="rId98" name="Check Box 96">
              <controlPr defaultSize="0" autoFill="0" autoLine="0" autoPict="0">
                <anchor moveWithCells="1">
                  <from>
                    <xdr:col>4</xdr:col>
                    <xdr:colOff>1962150</xdr:colOff>
                    <xdr:row>79</xdr:row>
                    <xdr:rowOff>66675</xdr:rowOff>
                  </from>
                  <to>
                    <xdr:col>4</xdr:col>
                    <xdr:colOff>2857500</xdr:colOff>
                    <xdr:row>79</xdr:row>
                    <xdr:rowOff>314325</xdr:rowOff>
                  </to>
                </anchor>
              </controlPr>
            </control>
          </mc:Choice>
        </mc:AlternateContent>
        <mc:AlternateContent xmlns:mc="http://schemas.openxmlformats.org/markup-compatibility/2006">
          <mc:Choice Requires="x14">
            <control shapeId="74849" r:id="rId99" name="Check Box 97">
              <controlPr defaultSize="0" autoFill="0" autoLine="0" autoPict="0">
                <anchor moveWithCells="1">
                  <from>
                    <xdr:col>4</xdr:col>
                    <xdr:colOff>2933700</xdr:colOff>
                    <xdr:row>79</xdr:row>
                    <xdr:rowOff>66675</xdr:rowOff>
                  </from>
                  <to>
                    <xdr:col>4</xdr:col>
                    <xdr:colOff>3829050</xdr:colOff>
                    <xdr:row>79</xdr:row>
                    <xdr:rowOff>314325</xdr:rowOff>
                  </to>
                </anchor>
              </controlPr>
            </control>
          </mc:Choice>
        </mc:AlternateContent>
        <mc:AlternateContent xmlns:mc="http://schemas.openxmlformats.org/markup-compatibility/2006">
          <mc:Choice Requires="x14">
            <control shapeId="74850" r:id="rId100" name="Check Box 98">
              <controlPr defaultSize="0" autoFill="0" autoLine="0" autoPict="0">
                <anchor moveWithCells="1">
                  <from>
                    <xdr:col>4</xdr:col>
                    <xdr:colOff>3905250</xdr:colOff>
                    <xdr:row>79</xdr:row>
                    <xdr:rowOff>66675</xdr:rowOff>
                  </from>
                  <to>
                    <xdr:col>4</xdr:col>
                    <xdr:colOff>4591050</xdr:colOff>
                    <xdr:row>79</xdr:row>
                    <xdr:rowOff>314325</xdr:rowOff>
                  </to>
                </anchor>
              </controlPr>
            </control>
          </mc:Choice>
        </mc:AlternateContent>
        <mc:AlternateContent xmlns:mc="http://schemas.openxmlformats.org/markup-compatibility/2006">
          <mc:Choice Requires="x14">
            <control shapeId="74851" r:id="rId101" name="Check Box 99">
              <controlPr defaultSize="0" autoFill="0" autoLine="0" autoPict="0">
                <anchor moveWithCells="1">
                  <from>
                    <xdr:col>4</xdr:col>
                    <xdr:colOff>28575</xdr:colOff>
                    <xdr:row>83</xdr:row>
                    <xdr:rowOff>66675</xdr:rowOff>
                  </from>
                  <to>
                    <xdr:col>4</xdr:col>
                    <xdr:colOff>800100</xdr:colOff>
                    <xdr:row>83</xdr:row>
                    <xdr:rowOff>314325</xdr:rowOff>
                  </to>
                </anchor>
              </controlPr>
            </control>
          </mc:Choice>
        </mc:AlternateContent>
        <mc:AlternateContent xmlns:mc="http://schemas.openxmlformats.org/markup-compatibility/2006">
          <mc:Choice Requires="x14">
            <control shapeId="74852" r:id="rId102" name="Check Box 100">
              <controlPr defaultSize="0" autoFill="0" autoLine="0" autoPict="0">
                <anchor moveWithCells="1">
                  <from>
                    <xdr:col>4</xdr:col>
                    <xdr:colOff>1171575</xdr:colOff>
                    <xdr:row>83</xdr:row>
                    <xdr:rowOff>76200</xdr:rowOff>
                  </from>
                  <to>
                    <xdr:col>4</xdr:col>
                    <xdr:colOff>2981325</xdr:colOff>
                    <xdr:row>83</xdr:row>
                    <xdr:rowOff>314325</xdr:rowOff>
                  </to>
                </anchor>
              </controlPr>
            </control>
          </mc:Choice>
        </mc:AlternateContent>
        <mc:AlternateContent xmlns:mc="http://schemas.openxmlformats.org/markup-compatibility/2006">
          <mc:Choice Requires="x14">
            <control shapeId="74853" r:id="rId103" name="Check Box 101">
              <controlPr defaultSize="0" autoFill="0" autoLine="0" autoPict="0">
                <anchor moveWithCells="1">
                  <from>
                    <xdr:col>4</xdr:col>
                    <xdr:colOff>3352800</xdr:colOff>
                    <xdr:row>83</xdr:row>
                    <xdr:rowOff>57150</xdr:rowOff>
                  </from>
                  <to>
                    <xdr:col>4</xdr:col>
                    <xdr:colOff>4200525</xdr:colOff>
                    <xdr:row>83</xdr:row>
                    <xdr:rowOff>314325</xdr:rowOff>
                  </to>
                </anchor>
              </controlPr>
            </control>
          </mc:Choice>
        </mc:AlternateContent>
        <mc:AlternateContent xmlns:mc="http://schemas.openxmlformats.org/markup-compatibility/2006">
          <mc:Choice Requires="x14">
            <control shapeId="74854" r:id="rId104" name="Check Box 102">
              <controlPr defaultSize="0" autoFill="0" autoLine="0" autoPict="0">
                <anchor moveWithCells="1">
                  <from>
                    <xdr:col>4</xdr:col>
                    <xdr:colOff>38100</xdr:colOff>
                    <xdr:row>85</xdr:row>
                    <xdr:rowOff>76200</xdr:rowOff>
                  </from>
                  <to>
                    <xdr:col>4</xdr:col>
                    <xdr:colOff>809625</xdr:colOff>
                    <xdr:row>85</xdr:row>
                    <xdr:rowOff>314325</xdr:rowOff>
                  </to>
                </anchor>
              </controlPr>
            </control>
          </mc:Choice>
        </mc:AlternateContent>
        <mc:AlternateContent xmlns:mc="http://schemas.openxmlformats.org/markup-compatibility/2006">
          <mc:Choice Requires="x14">
            <control shapeId="74855" r:id="rId105" name="Check Box 103">
              <controlPr defaultSize="0" autoFill="0" autoLine="0" autoPict="0">
                <anchor moveWithCells="1">
                  <from>
                    <xdr:col>4</xdr:col>
                    <xdr:colOff>1181100</xdr:colOff>
                    <xdr:row>85</xdr:row>
                    <xdr:rowOff>76200</xdr:rowOff>
                  </from>
                  <to>
                    <xdr:col>4</xdr:col>
                    <xdr:colOff>1943100</xdr:colOff>
                    <xdr:row>85</xdr:row>
                    <xdr:rowOff>314325</xdr:rowOff>
                  </to>
                </anchor>
              </controlPr>
            </control>
          </mc:Choice>
        </mc:AlternateContent>
        <mc:AlternateContent xmlns:mc="http://schemas.openxmlformats.org/markup-compatibility/2006">
          <mc:Choice Requires="x14">
            <control shapeId="74856" r:id="rId106" name="Option Button 104">
              <controlPr defaultSize="0" autoFill="0" autoLine="0" autoPict="0">
                <anchor moveWithCells="1">
                  <from>
                    <xdr:col>4</xdr:col>
                    <xdr:colOff>1009650</xdr:colOff>
                    <xdr:row>81</xdr:row>
                    <xdr:rowOff>76200</xdr:rowOff>
                  </from>
                  <to>
                    <xdr:col>4</xdr:col>
                    <xdr:colOff>1866900</xdr:colOff>
                    <xdr:row>81</xdr:row>
                    <xdr:rowOff>314325</xdr:rowOff>
                  </to>
                </anchor>
              </controlPr>
            </control>
          </mc:Choice>
        </mc:AlternateContent>
        <mc:AlternateContent xmlns:mc="http://schemas.openxmlformats.org/markup-compatibility/2006">
          <mc:Choice Requires="x14">
            <control shapeId="74857" r:id="rId107" name="Option Button 105">
              <controlPr defaultSize="0" autoFill="0" autoLine="0" autoPict="0">
                <anchor moveWithCells="1">
                  <from>
                    <xdr:col>4</xdr:col>
                    <xdr:colOff>57150</xdr:colOff>
                    <xdr:row>81</xdr:row>
                    <xdr:rowOff>76200</xdr:rowOff>
                  </from>
                  <to>
                    <xdr:col>4</xdr:col>
                    <xdr:colOff>914400</xdr:colOff>
                    <xdr:row>81</xdr:row>
                    <xdr:rowOff>314325</xdr:rowOff>
                  </to>
                </anchor>
              </controlPr>
            </control>
          </mc:Choice>
        </mc:AlternateContent>
        <mc:AlternateContent xmlns:mc="http://schemas.openxmlformats.org/markup-compatibility/2006">
          <mc:Choice Requires="x14">
            <control shapeId="74858" r:id="rId108" name="Check Box 106">
              <controlPr defaultSize="0" autoFill="0" autoLine="0" autoPict="0">
                <anchor moveWithCells="1">
                  <from>
                    <xdr:col>4</xdr:col>
                    <xdr:colOff>4533900</xdr:colOff>
                    <xdr:row>19</xdr:row>
                    <xdr:rowOff>66675</xdr:rowOff>
                  </from>
                  <to>
                    <xdr:col>4</xdr:col>
                    <xdr:colOff>5762625</xdr:colOff>
                    <xdr:row>19</xdr:row>
                    <xdr:rowOff>314325</xdr:rowOff>
                  </to>
                </anchor>
              </controlPr>
            </control>
          </mc:Choice>
        </mc:AlternateContent>
        <mc:AlternateContent xmlns:mc="http://schemas.openxmlformats.org/markup-compatibility/2006">
          <mc:Choice Requires="x14">
            <control shapeId="74859" r:id="rId109" name="Option Button 107">
              <controlPr defaultSize="0" autoFill="0" autoLine="0" autoPict="0">
                <anchor moveWithCells="1">
                  <from>
                    <xdr:col>4</xdr:col>
                    <xdr:colOff>28575</xdr:colOff>
                    <xdr:row>23</xdr:row>
                    <xdr:rowOff>66675</xdr:rowOff>
                  </from>
                  <to>
                    <xdr:col>4</xdr:col>
                    <xdr:colOff>1000125</xdr:colOff>
                    <xdr:row>23</xdr:row>
                    <xdr:rowOff>314325</xdr:rowOff>
                  </to>
                </anchor>
              </controlPr>
            </control>
          </mc:Choice>
        </mc:AlternateContent>
        <mc:AlternateContent xmlns:mc="http://schemas.openxmlformats.org/markup-compatibility/2006">
          <mc:Choice Requires="x14">
            <control shapeId="74860" r:id="rId110" name="Option Button 108">
              <controlPr defaultSize="0" autoFill="0" autoLine="0" autoPict="0">
                <anchor moveWithCells="1">
                  <from>
                    <xdr:col>4</xdr:col>
                    <xdr:colOff>1133475</xdr:colOff>
                    <xdr:row>23</xdr:row>
                    <xdr:rowOff>66675</xdr:rowOff>
                  </from>
                  <to>
                    <xdr:col>4</xdr:col>
                    <xdr:colOff>2114550</xdr:colOff>
                    <xdr:row>23</xdr:row>
                    <xdr:rowOff>314325</xdr:rowOff>
                  </to>
                </anchor>
              </controlPr>
            </control>
          </mc:Choice>
        </mc:AlternateContent>
        <mc:AlternateContent xmlns:mc="http://schemas.openxmlformats.org/markup-compatibility/2006">
          <mc:Choice Requires="x14">
            <control shapeId="74861" r:id="rId111" name="Option Button 109">
              <controlPr defaultSize="0" autoFill="0" autoLine="0" autoPict="0">
                <anchor moveWithCells="1">
                  <from>
                    <xdr:col>4</xdr:col>
                    <xdr:colOff>2228850</xdr:colOff>
                    <xdr:row>23</xdr:row>
                    <xdr:rowOff>66675</xdr:rowOff>
                  </from>
                  <to>
                    <xdr:col>4</xdr:col>
                    <xdr:colOff>3200400</xdr:colOff>
                    <xdr:row>23</xdr:row>
                    <xdr:rowOff>314325</xdr:rowOff>
                  </to>
                </anchor>
              </controlPr>
            </control>
          </mc:Choice>
        </mc:AlternateContent>
        <mc:AlternateContent xmlns:mc="http://schemas.openxmlformats.org/markup-compatibility/2006">
          <mc:Choice Requires="x14">
            <control shapeId="74862" r:id="rId112" name="Option Button 110">
              <controlPr defaultSize="0" autoFill="0" autoLine="0" autoPict="0">
                <anchor moveWithCells="1">
                  <from>
                    <xdr:col>4</xdr:col>
                    <xdr:colOff>3286125</xdr:colOff>
                    <xdr:row>23</xdr:row>
                    <xdr:rowOff>66675</xdr:rowOff>
                  </from>
                  <to>
                    <xdr:col>4</xdr:col>
                    <xdr:colOff>4619625</xdr:colOff>
                    <xdr:row>23</xdr:row>
                    <xdr:rowOff>314325</xdr:rowOff>
                  </to>
                </anchor>
              </controlPr>
            </control>
          </mc:Choice>
        </mc:AlternateContent>
        <mc:AlternateContent xmlns:mc="http://schemas.openxmlformats.org/markup-compatibility/2006">
          <mc:Choice Requires="x14">
            <control shapeId="74865" r:id="rId113" name="Group Box 113">
              <controlPr defaultSize="0" autoFill="0" autoPict="0">
                <anchor moveWithCells="1">
                  <from>
                    <xdr:col>4</xdr:col>
                    <xdr:colOff>19050</xdr:colOff>
                    <xdr:row>3</xdr:row>
                    <xdr:rowOff>19050</xdr:rowOff>
                  </from>
                  <to>
                    <xdr:col>4</xdr:col>
                    <xdr:colOff>2438400</xdr:colOff>
                    <xdr:row>3</xdr:row>
                    <xdr:rowOff>361950</xdr:rowOff>
                  </to>
                </anchor>
              </controlPr>
            </control>
          </mc:Choice>
        </mc:AlternateContent>
        <mc:AlternateContent xmlns:mc="http://schemas.openxmlformats.org/markup-compatibility/2006">
          <mc:Choice Requires="x14">
            <control shapeId="74869" r:id="rId114" name="Option Button 117">
              <controlPr defaultSize="0" autoFill="0" autoLine="0" autoPict="0">
                <anchor moveWithCells="1">
                  <from>
                    <xdr:col>4</xdr:col>
                    <xdr:colOff>1019175</xdr:colOff>
                    <xdr:row>39</xdr:row>
                    <xdr:rowOff>66675</xdr:rowOff>
                  </from>
                  <to>
                    <xdr:col>4</xdr:col>
                    <xdr:colOff>1885950</xdr:colOff>
                    <xdr:row>39</xdr:row>
                    <xdr:rowOff>314325</xdr:rowOff>
                  </to>
                </anchor>
              </controlPr>
            </control>
          </mc:Choice>
        </mc:AlternateContent>
        <mc:AlternateContent xmlns:mc="http://schemas.openxmlformats.org/markup-compatibility/2006">
          <mc:Choice Requires="x14">
            <control shapeId="74870" r:id="rId115" name="Group Box 118">
              <controlPr defaultSize="0" autoFill="0" autoPict="0">
                <anchor moveWithCells="1">
                  <from>
                    <xdr:col>4</xdr:col>
                    <xdr:colOff>19050</xdr:colOff>
                    <xdr:row>39</xdr:row>
                    <xdr:rowOff>19050</xdr:rowOff>
                  </from>
                  <to>
                    <xdr:col>4</xdr:col>
                    <xdr:colOff>2790825</xdr:colOff>
                    <xdr:row>39</xdr:row>
                    <xdr:rowOff>361950</xdr:rowOff>
                  </to>
                </anchor>
              </controlPr>
            </control>
          </mc:Choice>
        </mc:AlternateContent>
        <mc:AlternateContent xmlns:mc="http://schemas.openxmlformats.org/markup-compatibility/2006">
          <mc:Choice Requires="x14">
            <control shapeId="74871" r:id="rId116" name="Option Button 119">
              <controlPr defaultSize="0" autoFill="0" autoLine="0" autoPict="0">
                <anchor moveWithCells="1">
                  <from>
                    <xdr:col>4</xdr:col>
                    <xdr:colOff>47625</xdr:colOff>
                    <xdr:row>39</xdr:row>
                    <xdr:rowOff>66675</xdr:rowOff>
                  </from>
                  <to>
                    <xdr:col>4</xdr:col>
                    <xdr:colOff>914400</xdr:colOff>
                    <xdr:row>39</xdr:row>
                    <xdr:rowOff>314325</xdr:rowOff>
                  </to>
                </anchor>
              </controlPr>
            </control>
          </mc:Choice>
        </mc:AlternateContent>
        <mc:AlternateContent xmlns:mc="http://schemas.openxmlformats.org/markup-compatibility/2006">
          <mc:Choice Requires="x14">
            <control shapeId="74872" r:id="rId117" name="Group Box 120">
              <controlPr defaultSize="0" autoFill="0" autoPict="0">
                <anchor moveWithCells="1">
                  <from>
                    <xdr:col>4</xdr:col>
                    <xdr:colOff>9525</xdr:colOff>
                    <xdr:row>45</xdr:row>
                    <xdr:rowOff>0</xdr:rowOff>
                  </from>
                  <to>
                    <xdr:col>4</xdr:col>
                    <xdr:colOff>5514975</xdr:colOff>
                    <xdr:row>45</xdr:row>
                    <xdr:rowOff>361950</xdr:rowOff>
                  </to>
                </anchor>
              </controlPr>
            </control>
          </mc:Choice>
        </mc:AlternateContent>
        <mc:AlternateContent xmlns:mc="http://schemas.openxmlformats.org/markup-compatibility/2006">
          <mc:Choice Requires="x14">
            <control shapeId="74873" r:id="rId118" name="Group Box 121">
              <controlPr defaultSize="0" autoFill="0" autoPict="0">
                <anchor moveWithCells="1">
                  <from>
                    <xdr:col>4</xdr:col>
                    <xdr:colOff>19050</xdr:colOff>
                    <xdr:row>47</xdr:row>
                    <xdr:rowOff>9525</xdr:rowOff>
                  </from>
                  <to>
                    <xdr:col>4</xdr:col>
                    <xdr:colOff>5753100</xdr:colOff>
                    <xdr:row>47</xdr:row>
                    <xdr:rowOff>733425</xdr:rowOff>
                  </to>
                </anchor>
              </controlPr>
            </control>
          </mc:Choice>
        </mc:AlternateContent>
        <mc:AlternateContent xmlns:mc="http://schemas.openxmlformats.org/markup-compatibility/2006">
          <mc:Choice Requires="x14">
            <control shapeId="74874" r:id="rId119" name="Group Box 122">
              <controlPr defaultSize="0" autoFill="0" autoPict="0">
                <anchor moveWithCells="1">
                  <from>
                    <xdr:col>4</xdr:col>
                    <xdr:colOff>19050</xdr:colOff>
                    <xdr:row>48</xdr:row>
                    <xdr:rowOff>19050</xdr:rowOff>
                  </from>
                  <to>
                    <xdr:col>4</xdr:col>
                    <xdr:colOff>3200400</xdr:colOff>
                    <xdr:row>48</xdr:row>
                    <xdr:rowOff>342900</xdr:rowOff>
                  </to>
                </anchor>
              </controlPr>
            </control>
          </mc:Choice>
        </mc:AlternateContent>
        <mc:AlternateContent xmlns:mc="http://schemas.openxmlformats.org/markup-compatibility/2006">
          <mc:Choice Requires="x14">
            <control shapeId="74875" r:id="rId120" name="Group Box 123">
              <controlPr defaultSize="0" autoFill="0" autoPict="0">
                <anchor moveWithCells="1">
                  <from>
                    <xdr:col>4</xdr:col>
                    <xdr:colOff>28575</xdr:colOff>
                    <xdr:row>15</xdr:row>
                    <xdr:rowOff>28575</xdr:rowOff>
                  </from>
                  <to>
                    <xdr:col>4</xdr:col>
                    <xdr:colOff>3876675</xdr:colOff>
                    <xdr:row>15</xdr:row>
                    <xdr:rowOff>361950</xdr:rowOff>
                  </to>
                </anchor>
              </controlPr>
            </control>
          </mc:Choice>
        </mc:AlternateContent>
        <mc:AlternateContent xmlns:mc="http://schemas.openxmlformats.org/markup-compatibility/2006">
          <mc:Choice Requires="x14">
            <control shapeId="74877" r:id="rId121" name="Group Box 125">
              <controlPr defaultSize="0" autoFill="0" autoPict="0">
                <anchor moveWithCells="1">
                  <from>
                    <xdr:col>4</xdr:col>
                    <xdr:colOff>9525</xdr:colOff>
                    <xdr:row>72</xdr:row>
                    <xdr:rowOff>19050</xdr:rowOff>
                  </from>
                  <to>
                    <xdr:col>4</xdr:col>
                    <xdr:colOff>4124325</xdr:colOff>
                    <xdr:row>72</xdr:row>
                    <xdr:rowOff>361950</xdr:rowOff>
                  </to>
                </anchor>
              </controlPr>
            </control>
          </mc:Choice>
        </mc:AlternateContent>
        <mc:AlternateContent xmlns:mc="http://schemas.openxmlformats.org/markup-compatibility/2006">
          <mc:Choice Requires="x14">
            <control shapeId="74878" r:id="rId122" name="Group Box 126">
              <controlPr defaultSize="0" autoFill="0" autoPict="0">
                <anchor moveWithCells="1">
                  <from>
                    <xdr:col>4</xdr:col>
                    <xdr:colOff>9525</xdr:colOff>
                    <xdr:row>75</xdr:row>
                    <xdr:rowOff>9525</xdr:rowOff>
                  </from>
                  <to>
                    <xdr:col>4</xdr:col>
                    <xdr:colOff>5524500</xdr:colOff>
                    <xdr:row>75</xdr:row>
                    <xdr:rowOff>714375</xdr:rowOff>
                  </to>
                </anchor>
              </controlPr>
            </control>
          </mc:Choice>
        </mc:AlternateContent>
        <mc:AlternateContent xmlns:mc="http://schemas.openxmlformats.org/markup-compatibility/2006">
          <mc:Choice Requires="x14">
            <control shapeId="74879" r:id="rId123" name="Group Box 127">
              <controlPr defaultSize="0" autoFill="0" autoPict="0">
                <anchor moveWithCells="1">
                  <from>
                    <xdr:col>4</xdr:col>
                    <xdr:colOff>9525</xdr:colOff>
                    <xdr:row>78</xdr:row>
                    <xdr:rowOff>9525</xdr:rowOff>
                  </from>
                  <to>
                    <xdr:col>4</xdr:col>
                    <xdr:colOff>5505450</xdr:colOff>
                    <xdr:row>78</xdr:row>
                    <xdr:rowOff>742950</xdr:rowOff>
                  </to>
                </anchor>
              </controlPr>
            </control>
          </mc:Choice>
        </mc:AlternateContent>
        <mc:AlternateContent xmlns:mc="http://schemas.openxmlformats.org/markup-compatibility/2006">
          <mc:Choice Requires="x14">
            <control shapeId="74880" r:id="rId124" name="Group Box 128">
              <controlPr defaultSize="0" autoFill="0" autoPict="0">
                <anchor moveWithCells="1">
                  <from>
                    <xdr:col>4</xdr:col>
                    <xdr:colOff>9525</xdr:colOff>
                    <xdr:row>81</xdr:row>
                    <xdr:rowOff>9525</xdr:rowOff>
                  </from>
                  <to>
                    <xdr:col>4</xdr:col>
                    <xdr:colOff>3257550</xdr:colOff>
                    <xdr:row>81</xdr:row>
                    <xdr:rowOff>342900</xdr:rowOff>
                  </to>
                </anchor>
              </controlPr>
            </control>
          </mc:Choice>
        </mc:AlternateContent>
        <mc:AlternateContent xmlns:mc="http://schemas.openxmlformats.org/markup-compatibility/2006">
          <mc:Choice Requires="x14">
            <control shapeId="74881" r:id="rId125" name="Option Button 129">
              <controlPr defaultSize="0" autoFill="0" autoLine="0" autoPict="0" altText="あり_x000a_なし">
                <anchor moveWithCells="1">
                  <from>
                    <xdr:col>4</xdr:col>
                    <xdr:colOff>904875</xdr:colOff>
                    <xdr:row>6</xdr:row>
                    <xdr:rowOff>76200</xdr:rowOff>
                  </from>
                  <to>
                    <xdr:col>4</xdr:col>
                    <xdr:colOff>1666875</xdr:colOff>
                    <xdr:row>6</xdr:row>
                    <xdr:rowOff>333375</xdr:rowOff>
                  </to>
                </anchor>
              </controlPr>
            </control>
          </mc:Choice>
        </mc:AlternateContent>
        <mc:AlternateContent xmlns:mc="http://schemas.openxmlformats.org/markup-compatibility/2006">
          <mc:Choice Requires="x14">
            <control shapeId="74882" r:id="rId126" name="Option Button 130">
              <controlPr defaultSize="0" autoFill="0" autoLine="0" autoPict="0" altText="あり_x000a_なし">
                <anchor moveWithCells="1">
                  <from>
                    <xdr:col>4</xdr:col>
                    <xdr:colOff>57150</xdr:colOff>
                    <xdr:row>6</xdr:row>
                    <xdr:rowOff>76200</xdr:rowOff>
                  </from>
                  <to>
                    <xdr:col>4</xdr:col>
                    <xdr:colOff>809625</xdr:colOff>
                    <xdr:row>6</xdr:row>
                    <xdr:rowOff>333375</xdr:rowOff>
                  </to>
                </anchor>
              </controlPr>
            </control>
          </mc:Choice>
        </mc:AlternateContent>
        <mc:AlternateContent xmlns:mc="http://schemas.openxmlformats.org/markup-compatibility/2006">
          <mc:Choice Requires="x14">
            <control shapeId="74883" r:id="rId127" name="Group Box 131">
              <controlPr defaultSize="0" autoFill="0" autoPict="0">
                <anchor moveWithCells="1">
                  <from>
                    <xdr:col>4</xdr:col>
                    <xdr:colOff>9525</xdr:colOff>
                    <xdr:row>21</xdr:row>
                    <xdr:rowOff>9525</xdr:rowOff>
                  </from>
                  <to>
                    <xdr:col>4</xdr:col>
                    <xdr:colOff>5781675</xdr:colOff>
                    <xdr:row>21</xdr:row>
                    <xdr:rowOff>1076325</xdr:rowOff>
                  </to>
                </anchor>
              </controlPr>
            </control>
          </mc:Choice>
        </mc:AlternateContent>
        <mc:AlternateContent xmlns:mc="http://schemas.openxmlformats.org/markup-compatibility/2006">
          <mc:Choice Requires="x14">
            <control shapeId="74884" r:id="rId128" name="Group Box 132">
              <controlPr defaultSize="0" autoFill="0" autoPict="0">
                <anchor moveWithCells="1">
                  <from>
                    <xdr:col>4</xdr:col>
                    <xdr:colOff>19050</xdr:colOff>
                    <xdr:row>36</xdr:row>
                    <xdr:rowOff>28575</xdr:rowOff>
                  </from>
                  <to>
                    <xdr:col>4</xdr:col>
                    <xdr:colOff>4810125</xdr:colOff>
                    <xdr:row>36</xdr:row>
                    <xdr:rowOff>342900</xdr:rowOff>
                  </to>
                </anchor>
              </controlPr>
            </control>
          </mc:Choice>
        </mc:AlternateContent>
        <mc:AlternateContent xmlns:mc="http://schemas.openxmlformats.org/markup-compatibility/2006">
          <mc:Choice Requires="x14">
            <control shapeId="74885" r:id="rId129" name="Group Box 133">
              <controlPr defaultSize="0" autoFill="0" autoPict="0">
                <anchor moveWithCells="1">
                  <from>
                    <xdr:col>4</xdr:col>
                    <xdr:colOff>19050</xdr:colOff>
                    <xdr:row>37</xdr:row>
                    <xdr:rowOff>19050</xdr:rowOff>
                  </from>
                  <to>
                    <xdr:col>4</xdr:col>
                    <xdr:colOff>4829175</xdr:colOff>
                    <xdr:row>37</xdr:row>
                    <xdr:rowOff>342900</xdr:rowOff>
                  </to>
                </anchor>
              </controlPr>
            </control>
          </mc:Choice>
        </mc:AlternateContent>
        <mc:AlternateContent xmlns:mc="http://schemas.openxmlformats.org/markup-compatibility/2006">
          <mc:Choice Requires="x14">
            <control shapeId="74886" r:id="rId130" name="Group Box 134">
              <controlPr defaultSize="0" autoFill="0" autoPict="0">
                <anchor moveWithCells="1">
                  <from>
                    <xdr:col>4</xdr:col>
                    <xdr:colOff>19050</xdr:colOff>
                    <xdr:row>69</xdr:row>
                    <xdr:rowOff>9525</xdr:rowOff>
                  </from>
                  <to>
                    <xdr:col>4</xdr:col>
                    <xdr:colOff>5505450</xdr:colOff>
                    <xdr:row>69</xdr:row>
                    <xdr:rowOff>361950</xdr:rowOff>
                  </to>
                </anchor>
              </controlPr>
            </control>
          </mc:Choice>
        </mc:AlternateContent>
        <mc:AlternateContent xmlns:mc="http://schemas.openxmlformats.org/markup-compatibility/2006">
          <mc:Choice Requires="x14">
            <control shapeId="74887" r:id="rId131" name="Check Box 135">
              <controlPr defaultSize="0" autoFill="0" autoLine="0" autoPict="0">
                <anchor moveWithCells="1">
                  <from>
                    <xdr:col>4</xdr:col>
                    <xdr:colOff>38100</xdr:colOff>
                    <xdr:row>25</xdr:row>
                    <xdr:rowOff>85725</xdr:rowOff>
                  </from>
                  <to>
                    <xdr:col>4</xdr:col>
                    <xdr:colOff>828675</xdr:colOff>
                    <xdr:row>25</xdr:row>
                    <xdr:rowOff>314325</xdr:rowOff>
                  </to>
                </anchor>
              </controlPr>
            </control>
          </mc:Choice>
        </mc:AlternateContent>
        <mc:AlternateContent xmlns:mc="http://schemas.openxmlformats.org/markup-compatibility/2006">
          <mc:Choice Requires="x14">
            <control shapeId="74888" r:id="rId132" name="Check Box 136">
              <controlPr defaultSize="0" autoFill="0" autoLine="0" autoPict="0">
                <anchor moveWithCells="1">
                  <from>
                    <xdr:col>4</xdr:col>
                    <xdr:colOff>1181100</xdr:colOff>
                    <xdr:row>25</xdr:row>
                    <xdr:rowOff>85725</xdr:rowOff>
                  </from>
                  <to>
                    <xdr:col>4</xdr:col>
                    <xdr:colOff>1971675</xdr:colOff>
                    <xdr:row>25</xdr:row>
                    <xdr:rowOff>314325</xdr:rowOff>
                  </to>
                </anchor>
              </controlPr>
            </control>
          </mc:Choice>
        </mc:AlternateContent>
        <mc:AlternateContent xmlns:mc="http://schemas.openxmlformats.org/markup-compatibility/2006">
          <mc:Choice Requires="x14">
            <control shapeId="74889" r:id="rId133" name="Check Box 137">
              <controlPr defaultSize="0" autoFill="0" autoLine="0" autoPict="0">
                <anchor moveWithCells="1">
                  <from>
                    <xdr:col>4</xdr:col>
                    <xdr:colOff>2314575</xdr:colOff>
                    <xdr:row>25</xdr:row>
                    <xdr:rowOff>85725</xdr:rowOff>
                  </from>
                  <to>
                    <xdr:col>4</xdr:col>
                    <xdr:colOff>3114675</xdr:colOff>
                    <xdr:row>25</xdr:row>
                    <xdr:rowOff>314325</xdr:rowOff>
                  </to>
                </anchor>
              </controlPr>
            </control>
          </mc:Choice>
        </mc:AlternateContent>
        <mc:AlternateContent xmlns:mc="http://schemas.openxmlformats.org/markup-compatibility/2006">
          <mc:Choice Requires="x14">
            <control shapeId="74890" r:id="rId134" name="Check Box 138">
              <controlPr defaultSize="0" autoFill="0" autoLine="0" autoPict="0">
                <anchor moveWithCells="1">
                  <from>
                    <xdr:col>4</xdr:col>
                    <xdr:colOff>3448050</xdr:colOff>
                    <xdr:row>25</xdr:row>
                    <xdr:rowOff>85725</xdr:rowOff>
                  </from>
                  <to>
                    <xdr:col>4</xdr:col>
                    <xdr:colOff>4238625</xdr:colOff>
                    <xdr:row>25</xdr:row>
                    <xdr:rowOff>314325</xdr:rowOff>
                  </to>
                </anchor>
              </controlPr>
            </control>
          </mc:Choice>
        </mc:AlternateContent>
        <mc:AlternateContent xmlns:mc="http://schemas.openxmlformats.org/markup-compatibility/2006">
          <mc:Choice Requires="x14">
            <control shapeId="74891" r:id="rId135" name="Check Box 139">
              <controlPr defaultSize="0" autoFill="0" autoLine="0" autoPict="0">
                <anchor moveWithCells="1">
                  <from>
                    <xdr:col>4</xdr:col>
                    <xdr:colOff>57150</xdr:colOff>
                    <xdr:row>30</xdr:row>
                    <xdr:rowOff>76200</xdr:rowOff>
                  </from>
                  <to>
                    <xdr:col>4</xdr:col>
                    <xdr:colOff>828675</xdr:colOff>
                    <xdr:row>30</xdr:row>
                    <xdr:rowOff>314325</xdr:rowOff>
                  </to>
                </anchor>
              </controlPr>
            </control>
          </mc:Choice>
        </mc:AlternateContent>
        <mc:AlternateContent xmlns:mc="http://schemas.openxmlformats.org/markup-compatibility/2006">
          <mc:Choice Requires="x14">
            <control shapeId="74892" r:id="rId136" name="Check Box 140">
              <controlPr defaultSize="0" autoFill="0" autoLine="0" autoPict="0">
                <anchor moveWithCells="1">
                  <from>
                    <xdr:col>4</xdr:col>
                    <xdr:colOff>1200150</xdr:colOff>
                    <xdr:row>30</xdr:row>
                    <xdr:rowOff>76200</xdr:rowOff>
                  </from>
                  <to>
                    <xdr:col>4</xdr:col>
                    <xdr:colOff>1971675</xdr:colOff>
                    <xdr:row>30</xdr:row>
                    <xdr:rowOff>314325</xdr:rowOff>
                  </to>
                </anchor>
              </controlPr>
            </control>
          </mc:Choice>
        </mc:AlternateContent>
        <mc:AlternateContent xmlns:mc="http://schemas.openxmlformats.org/markup-compatibility/2006">
          <mc:Choice Requires="x14">
            <control shapeId="74893" r:id="rId137" name="Check Box 141">
              <controlPr defaultSize="0" autoFill="0" autoLine="0" autoPict="0">
                <anchor moveWithCells="1">
                  <from>
                    <xdr:col>4</xdr:col>
                    <xdr:colOff>57150</xdr:colOff>
                    <xdr:row>27</xdr:row>
                    <xdr:rowOff>76200</xdr:rowOff>
                  </from>
                  <to>
                    <xdr:col>4</xdr:col>
                    <xdr:colOff>828675</xdr:colOff>
                    <xdr:row>27</xdr:row>
                    <xdr:rowOff>314325</xdr:rowOff>
                  </to>
                </anchor>
              </controlPr>
            </control>
          </mc:Choice>
        </mc:AlternateContent>
        <mc:AlternateContent xmlns:mc="http://schemas.openxmlformats.org/markup-compatibility/2006">
          <mc:Choice Requires="x14">
            <control shapeId="74894" r:id="rId138" name="Check Box 142">
              <controlPr defaultSize="0" autoFill="0" autoLine="0" autoPict="0">
                <anchor moveWithCells="1">
                  <from>
                    <xdr:col>4</xdr:col>
                    <xdr:colOff>1171575</xdr:colOff>
                    <xdr:row>27</xdr:row>
                    <xdr:rowOff>76200</xdr:rowOff>
                  </from>
                  <to>
                    <xdr:col>4</xdr:col>
                    <xdr:colOff>1943100</xdr:colOff>
                    <xdr:row>27</xdr:row>
                    <xdr:rowOff>314325</xdr:rowOff>
                  </to>
                </anchor>
              </controlPr>
            </control>
          </mc:Choice>
        </mc:AlternateContent>
        <mc:AlternateContent xmlns:mc="http://schemas.openxmlformats.org/markup-compatibility/2006">
          <mc:Choice Requires="x14">
            <control shapeId="74895" r:id="rId139" name="Check Box 143">
              <controlPr defaultSize="0" autoFill="0" autoLine="0" autoPict="0">
                <anchor moveWithCells="1">
                  <from>
                    <xdr:col>4</xdr:col>
                    <xdr:colOff>57150</xdr:colOff>
                    <xdr:row>28</xdr:row>
                    <xdr:rowOff>133350</xdr:rowOff>
                  </from>
                  <to>
                    <xdr:col>4</xdr:col>
                    <xdr:colOff>828675</xdr:colOff>
                    <xdr:row>28</xdr:row>
                    <xdr:rowOff>361950</xdr:rowOff>
                  </to>
                </anchor>
              </controlPr>
            </control>
          </mc:Choice>
        </mc:AlternateContent>
        <mc:AlternateContent xmlns:mc="http://schemas.openxmlformats.org/markup-compatibility/2006">
          <mc:Choice Requires="x14">
            <control shapeId="74896" r:id="rId140" name="Check Box 144">
              <controlPr defaultSize="0" autoFill="0" autoLine="0" autoPict="0">
                <anchor moveWithCells="1">
                  <from>
                    <xdr:col>4</xdr:col>
                    <xdr:colOff>1362075</xdr:colOff>
                    <xdr:row>28</xdr:row>
                    <xdr:rowOff>133350</xdr:rowOff>
                  </from>
                  <to>
                    <xdr:col>4</xdr:col>
                    <xdr:colOff>2133600</xdr:colOff>
                    <xdr:row>28</xdr:row>
                    <xdr:rowOff>361950</xdr:rowOff>
                  </to>
                </anchor>
              </controlPr>
            </control>
          </mc:Choice>
        </mc:AlternateContent>
        <mc:AlternateContent xmlns:mc="http://schemas.openxmlformats.org/markup-compatibility/2006">
          <mc:Choice Requires="x14">
            <control shapeId="74897" r:id="rId141" name="Check Box 145">
              <controlPr defaultSize="0" autoFill="0" autoLine="0" autoPict="0">
                <anchor moveWithCells="1">
                  <from>
                    <xdr:col>4</xdr:col>
                    <xdr:colOff>2667000</xdr:colOff>
                    <xdr:row>28</xdr:row>
                    <xdr:rowOff>133350</xdr:rowOff>
                  </from>
                  <to>
                    <xdr:col>4</xdr:col>
                    <xdr:colOff>3429000</xdr:colOff>
                    <xdr:row>28</xdr:row>
                    <xdr:rowOff>361950</xdr:rowOff>
                  </to>
                </anchor>
              </controlPr>
            </control>
          </mc:Choice>
        </mc:AlternateContent>
        <mc:AlternateContent xmlns:mc="http://schemas.openxmlformats.org/markup-compatibility/2006">
          <mc:Choice Requires="x14">
            <control shapeId="74898" r:id="rId142" name="Check Box 146">
              <controlPr defaultSize="0" autoFill="0" autoLine="0" autoPict="0">
                <anchor moveWithCells="1">
                  <from>
                    <xdr:col>4</xdr:col>
                    <xdr:colOff>3962400</xdr:colOff>
                    <xdr:row>28</xdr:row>
                    <xdr:rowOff>133350</xdr:rowOff>
                  </from>
                  <to>
                    <xdr:col>4</xdr:col>
                    <xdr:colOff>4724400</xdr:colOff>
                    <xdr:row>28</xdr:row>
                    <xdr:rowOff>361950</xdr:rowOff>
                  </to>
                </anchor>
              </controlPr>
            </control>
          </mc:Choice>
        </mc:AlternateContent>
        <mc:AlternateContent xmlns:mc="http://schemas.openxmlformats.org/markup-compatibility/2006">
          <mc:Choice Requires="x14">
            <control shapeId="74899" r:id="rId143" name="Check Box 147">
              <controlPr defaultSize="0" autoFill="0" autoLine="0" autoPict="0">
                <anchor moveWithCells="1">
                  <from>
                    <xdr:col>4</xdr:col>
                    <xdr:colOff>57150</xdr:colOff>
                    <xdr:row>28</xdr:row>
                    <xdr:rowOff>438150</xdr:rowOff>
                  </from>
                  <to>
                    <xdr:col>4</xdr:col>
                    <xdr:colOff>828675</xdr:colOff>
                    <xdr:row>28</xdr:row>
                    <xdr:rowOff>695325</xdr:rowOff>
                  </to>
                </anchor>
              </controlPr>
            </control>
          </mc:Choice>
        </mc:AlternateContent>
        <mc:AlternateContent xmlns:mc="http://schemas.openxmlformats.org/markup-compatibility/2006">
          <mc:Choice Requires="x14">
            <control shapeId="74900" r:id="rId144" name="Check Box 148">
              <controlPr defaultSize="0" autoFill="0" autoLine="0" autoPict="0">
                <anchor moveWithCells="1">
                  <from>
                    <xdr:col>4</xdr:col>
                    <xdr:colOff>1362075</xdr:colOff>
                    <xdr:row>28</xdr:row>
                    <xdr:rowOff>438150</xdr:rowOff>
                  </from>
                  <to>
                    <xdr:col>4</xdr:col>
                    <xdr:colOff>2133600</xdr:colOff>
                    <xdr:row>28</xdr:row>
                    <xdr:rowOff>695325</xdr:rowOff>
                  </to>
                </anchor>
              </controlPr>
            </control>
          </mc:Choice>
        </mc:AlternateContent>
        <mc:AlternateContent xmlns:mc="http://schemas.openxmlformats.org/markup-compatibility/2006">
          <mc:Choice Requires="x14">
            <control shapeId="74901" r:id="rId145" name="Check Box 149">
              <controlPr defaultSize="0" autoFill="0" autoLine="0" autoPict="0">
                <anchor moveWithCells="1">
                  <from>
                    <xdr:col>4</xdr:col>
                    <xdr:colOff>2667000</xdr:colOff>
                    <xdr:row>28</xdr:row>
                    <xdr:rowOff>438150</xdr:rowOff>
                  </from>
                  <to>
                    <xdr:col>4</xdr:col>
                    <xdr:colOff>3429000</xdr:colOff>
                    <xdr:row>28</xdr:row>
                    <xdr:rowOff>695325</xdr:rowOff>
                  </to>
                </anchor>
              </controlPr>
            </control>
          </mc:Choice>
        </mc:AlternateContent>
        <mc:AlternateContent xmlns:mc="http://schemas.openxmlformats.org/markup-compatibility/2006">
          <mc:Choice Requires="x14">
            <control shapeId="74902" r:id="rId146" name="Check Box 150">
              <controlPr defaultSize="0" autoFill="0" autoLine="0" autoPict="0">
                <anchor moveWithCells="1">
                  <from>
                    <xdr:col>4</xdr:col>
                    <xdr:colOff>47625</xdr:colOff>
                    <xdr:row>45</xdr:row>
                    <xdr:rowOff>66675</xdr:rowOff>
                  </from>
                  <to>
                    <xdr:col>4</xdr:col>
                    <xdr:colOff>1143000</xdr:colOff>
                    <xdr:row>45</xdr:row>
                    <xdr:rowOff>342900</xdr:rowOff>
                  </to>
                </anchor>
              </controlPr>
            </control>
          </mc:Choice>
        </mc:AlternateContent>
        <mc:AlternateContent xmlns:mc="http://schemas.openxmlformats.org/markup-compatibility/2006">
          <mc:Choice Requires="x14">
            <control shapeId="74903" r:id="rId147" name="Check Box 151">
              <controlPr defaultSize="0" autoFill="0" autoLine="0" autoPict="0">
                <anchor moveWithCells="1">
                  <from>
                    <xdr:col>4</xdr:col>
                    <xdr:colOff>1295400</xdr:colOff>
                    <xdr:row>45</xdr:row>
                    <xdr:rowOff>66675</xdr:rowOff>
                  </from>
                  <to>
                    <xdr:col>4</xdr:col>
                    <xdr:colOff>2733675</xdr:colOff>
                    <xdr:row>45</xdr:row>
                    <xdr:rowOff>342900</xdr:rowOff>
                  </to>
                </anchor>
              </controlPr>
            </control>
          </mc:Choice>
        </mc:AlternateContent>
        <mc:AlternateContent xmlns:mc="http://schemas.openxmlformats.org/markup-compatibility/2006">
          <mc:Choice Requires="x14">
            <control shapeId="74904" r:id="rId148" name="Check Box 152">
              <controlPr defaultSize="0" autoFill="0" autoLine="0" autoPict="0">
                <anchor moveWithCells="1">
                  <from>
                    <xdr:col>4</xdr:col>
                    <xdr:colOff>2828925</xdr:colOff>
                    <xdr:row>45</xdr:row>
                    <xdr:rowOff>66675</xdr:rowOff>
                  </from>
                  <to>
                    <xdr:col>4</xdr:col>
                    <xdr:colOff>3686175</xdr:colOff>
                    <xdr:row>45</xdr:row>
                    <xdr:rowOff>342900</xdr:rowOff>
                  </to>
                </anchor>
              </controlPr>
            </control>
          </mc:Choice>
        </mc:AlternateContent>
        <mc:AlternateContent xmlns:mc="http://schemas.openxmlformats.org/markup-compatibility/2006">
          <mc:Choice Requires="x14">
            <control shapeId="74905" r:id="rId149" name="Check Box 153">
              <controlPr defaultSize="0" autoFill="0" autoLine="0" autoPict="0">
                <anchor moveWithCells="1">
                  <from>
                    <xdr:col>4</xdr:col>
                    <xdr:colOff>3829050</xdr:colOff>
                    <xdr:row>45</xdr:row>
                    <xdr:rowOff>66675</xdr:rowOff>
                  </from>
                  <to>
                    <xdr:col>4</xdr:col>
                    <xdr:colOff>4695825</xdr:colOff>
                    <xdr:row>45</xdr:row>
                    <xdr:rowOff>342900</xdr:rowOff>
                  </to>
                </anchor>
              </controlPr>
            </control>
          </mc:Choice>
        </mc:AlternateContent>
        <mc:AlternateContent xmlns:mc="http://schemas.openxmlformats.org/markup-compatibility/2006">
          <mc:Choice Requires="x14">
            <control shapeId="74906" r:id="rId150" name="Check Box 154">
              <controlPr defaultSize="0" autoFill="0" autoLine="0" autoPict="0">
                <anchor moveWithCells="1">
                  <from>
                    <xdr:col>4</xdr:col>
                    <xdr:colOff>4905375</xdr:colOff>
                    <xdr:row>45</xdr:row>
                    <xdr:rowOff>66675</xdr:rowOff>
                  </from>
                  <to>
                    <xdr:col>4</xdr:col>
                    <xdr:colOff>5648325</xdr:colOff>
                    <xdr:row>45</xdr:row>
                    <xdr:rowOff>342900</xdr:rowOff>
                  </to>
                </anchor>
              </controlPr>
            </control>
          </mc:Choice>
        </mc:AlternateContent>
        <mc:AlternateContent xmlns:mc="http://schemas.openxmlformats.org/markup-compatibility/2006">
          <mc:Choice Requires="x14">
            <control shapeId="74907" r:id="rId151" name="Check Box 155">
              <controlPr defaultSize="0" autoFill="0" autoLine="0" autoPict="0">
                <anchor moveWithCells="1">
                  <from>
                    <xdr:col>4</xdr:col>
                    <xdr:colOff>57150</xdr:colOff>
                    <xdr:row>46</xdr:row>
                    <xdr:rowOff>85725</xdr:rowOff>
                  </from>
                  <to>
                    <xdr:col>4</xdr:col>
                    <xdr:colOff>828675</xdr:colOff>
                    <xdr:row>46</xdr:row>
                    <xdr:rowOff>314325</xdr:rowOff>
                  </to>
                </anchor>
              </controlPr>
            </control>
          </mc:Choice>
        </mc:AlternateContent>
        <mc:AlternateContent xmlns:mc="http://schemas.openxmlformats.org/markup-compatibility/2006">
          <mc:Choice Requires="x14">
            <control shapeId="74908" r:id="rId152" name="Check Box 156">
              <controlPr defaultSize="0" autoFill="0" autoLine="0" autoPict="0">
                <anchor moveWithCells="1">
                  <from>
                    <xdr:col>4</xdr:col>
                    <xdr:colOff>1304925</xdr:colOff>
                    <xdr:row>46</xdr:row>
                    <xdr:rowOff>76200</xdr:rowOff>
                  </from>
                  <to>
                    <xdr:col>4</xdr:col>
                    <xdr:colOff>2057400</xdr:colOff>
                    <xdr:row>46</xdr:row>
                    <xdr:rowOff>314325</xdr:rowOff>
                  </to>
                </anchor>
              </controlPr>
            </control>
          </mc:Choice>
        </mc:AlternateContent>
        <mc:AlternateContent xmlns:mc="http://schemas.openxmlformats.org/markup-compatibility/2006">
          <mc:Choice Requires="x14">
            <control shapeId="74909" r:id="rId153" name="Check Box 157">
              <controlPr defaultSize="0" autoFill="0" autoLine="0" autoPict="0">
                <anchor moveWithCells="1">
                  <from>
                    <xdr:col>4</xdr:col>
                    <xdr:colOff>57150</xdr:colOff>
                    <xdr:row>47</xdr:row>
                    <xdr:rowOff>66675</xdr:rowOff>
                  </from>
                  <to>
                    <xdr:col>4</xdr:col>
                    <xdr:colOff>809625</xdr:colOff>
                    <xdr:row>47</xdr:row>
                    <xdr:rowOff>314325</xdr:rowOff>
                  </to>
                </anchor>
              </controlPr>
            </control>
          </mc:Choice>
        </mc:AlternateContent>
        <mc:AlternateContent xmlns:mc="http://schemas.openxmlformats.org/markup-compatibility/2006">
          <mc:Choice Requires="x14">
            <control shapeId="74910" r:id="rId154" name="Check Box 158">
              <controlPr defaultSize="0" autoFill="0" autoLine="0" autoPict="0">
                <anchor moveWithCells="1">
                  <from>
                    <xdr:col>4</xdr:col>
                    <xdr:colOff>2924175</xdr:colOff>
                    <xdr:row>47</xdr:row>
                    <xdr:rowOff>57150</xdr:rowOff>
                  </from>
                  <to>
                    <xdr:col>4</xdr:col>
                    <xdr:colOff>3686175</xdr:colOff>
                    <xdr:row>47</xdr:row>
                    <xdr:rowOff>295275</xdr:rowOff>
                  </to>
                </anchor>
              </controlPr>
            </control>
          </mc:Choice>
        </mc:AlternateContent>
        <mc:AlternateContent xmlns:mc="http://schemas.openxmlformats.org/markup-compatibility/2006">
          <mc:Choice Requires="x14">
            <control shapeId="74911" r:id="rId155" name="Check Box 159">
              <controlPr defaultSize="0" autoFill="0" autoLine="0" autoPict="0">
                <anchor moveWithCells="1">
                  <from>
                    <xdr:col>4</xdr:col>
                    <xdr:colOff>4352925</xdr:colOff>
                    <xdr:row>47</xdr:row>
                    <xdr:rowOff>95250</xdr:rowOff>
                  </from>
                  <to>
                    <xdr:col>4</xdr:col>
                    <xdr:colOff>5105400</xdr:colOff>
                    <xdr:row>47</xdr:row>
                    <xdr:rowOff>333375</xdr:rowOff>
                  </to>
                </anchor>
              </controlPr>
            </control>
          </mc:Choice>
        </mc:AlternateContent>
        <mc:AlternateContent xmlns:mc="http://schemas.openxmlformats.org/markup-compatibility/2006">
          <mc:Choice Requires="x14">
            <control shapeId="74912" r:id="rId156" name="Check Box 160">
              <controlPr defaultSize="0" autoFill="0" autoLine="0" autoPict="0">
                <anchor moveWithCells="1">
                  <from>
                    <xdr:col>4</xdr:col>
                    <xdr:colOff>66675</xdr:colOff>
                    <xdr:row>47</xdr:row>
                    <xdr:rowOff>447675</xdr:rowOff>
                  </from>
                  <to>
                    <xdr:col>4</xdr:col>
                    <xdr:colOff>828675</xdr:colOff>
                    <xdr:row>47</xdr:row>
                    <xdr:rowOff>695325</xdr:rowOff>
                  </to>
                </anchor>
              </controlPr>
            </control>
          </mc:Choice>
        </mc:AlternateContent>
        <mc:AlternateContent xmlns:mc="http://schemas.openxmlformats.org/markup-compatibility/2006">
          <mc:Choice Requires="x14">
            <control shapeId="74913" r:id="rId157" name="Check Box 161">
              <controlPr defaultSize="0" autoFill="0" autoLine="0" autoPict="0">
                <anchor moveWithCells="1">
                  <from>
                    <xdr:col>4</xdr:col>
                    <xdr:colOff>1495425</xdr:colOff>
                    <xdr:row>47</xdr:row>
                    <xdr:rowOff>438150</xdr:rowOff>
                  </from>
                  <to>
                    <xdr:col>4</xdr:col>
                    <xdr:colOff>2247900</xdr:colOff>
                    <xdr:row>47</xdr:row>
                    <xdr:rowOff>676275</xdr:rowOff>
                  </to>
                </anchor>
              </controlPr>
            </control>
          </mc:Choice>
        </mc:AlternateContent>
        <mc:AlternateContent xmlns:mc="http://schemas.openxmlformats.org/markup-compatibility/2006">
          <mc:Choice Requires="x14">
            <control shapeId="74914" r:id="rId158" name="Check Box 162">
              <controlPr defaultSize="0" autoFill="0" autoLine="0" autoPict="0">
                <anchor moveWithCells="1">
                  <from>
                    <xdr:col>4</xdr:col>
                    <xdr:colOff>2924175</xdr:colOff>
                    <xdr:row>47</xdr:row>
                    <xdr:rowOff>428625</xdr:rowOff>
                  </from>
                  <to>
                    <xdr:col>4</xdr:col>
                    <xdr:colOff>3686175</xdr:colOff>
                    <xdr:row>47</xdr:row>
                    <xdr:rowOff>676275</xdr:rowOff>
                  </to>
                </anchor>
              </controlPr>
            </control>
          </mc:Choice>
        </mc:AlternateContent>
        <mc:AlternateContent xmlns:mc="http://schemas.openxmlformats.org/markup-compatibility/2006">
          <mc:Choice Requires="x14">
            <control shapeId="74915" r:id="rId159" name="Check Box 163">
              <controlPr defaultSize="0" autoFill="0" autoLine="0" autoPict="0">
                <anchor moveWithCells="1">
                  <from>
                    <xdr:col>4</xdr:col>
                    <xdr:colOff>4352925</xdr:colOff>
                    <xdr:row>47</xdr:row>
                    <xdr:rowOff>409575</xdr:rowOff>
                  </from>
                  <to>
                    <xdr:col>4</xdr:col>
                    <xdr:colOff>5105400</xdr:colOff>
                    <xdr:row>47</xdr:row>
                    <xdr:rowOff>638175</xdr:rowOff>
                  </to>
                </anchor>
              </controlPr>
            </control>
          </mc:Choice>
        </mc:AlternateContent>
        <mc:AlternateContent xmlns:mc="http://schemas.openxmlformats.org/markup-compatibility/2006">
          <mc:Choice Requires="x14">
            <control shapeId="74916" r:id="rId160" name="Check Box 164">
              <controlPr defaultSize="0" autoFill="0" autoLine="0" autoPict="0">
                <anchor moveWithCells="1">
                  <from>
                    <xdr:col>4</xdr:col>
                    <xdr:colOff>57150</xdr:colOff>
                    <xdr:row>48</xdr:row>
                    <xdr:rowOff>85725</xdr:rowOff>
                  </from>
                  <to>
                    <xdr:col>4</xdr:col>
                    <xdr:colOff>828675</xdr:colOff>
                    <xdr:row>48</xdr:row>
                    <xdr:rowOff>314325</xdr:rowOff>
                  </to>
                </anchor>
              </controlPr>
            </control>
          </mc:Choice>
        </mc:AlternateContent>
        <mc:AlternateContent xmlns:mc="http://schemas.openxmlformats.org/markup-compatibility/2006">
          <mc:Choice Requires="x14">
            <control shapeId="74917" r:id="rId161" name="Check Box 165">
              <controlPr defaultSize="0" autoFill="0" autoLine="0" autoPict="0">
                <anchor moveWithCells="1">
                  <from>
                    <xdr:col>4</xdr:col>
                    <xdr:colOff>1295400</xdr:colOff>
                    <xdr:row>48</xdr:row>
                    <xdr:rowOff>76200</xdr:rowOff>
                  </from>
                  <to>
                    <xdr:col>4</xdr:col>
                    <xdr:colOff>2057400</xdr:colOff>
                    <xdr:row>48</xdr:row>
                    <xdr:rowOff>314325</xdr:rowOff>
                  </to>
                </anchor>
              </controlPr>
            </control>
          </mc:Choice>
        </mc:AlternateContent>
        <mc:AlternateContent xmlns:mc="http://schemas.openxmlformats.org/markup-compatibility/2006">
          <mc:Choice Requires="x14">
            <control shapeId="74921" r:id="rId162" name="Check Box 169">
              <controlPr defaultSize="0" autoFill="0" autoLine="0" autoPict="0">
                <anchor moveWithCells="1">
                  <from>
                    <xdr:col>4</xdr:col>
                    <xdr:colOff>57150</xdr:colOff>
                    <xdr:row>49</xdr:row>
                    <xdr:rowOff>85725</xdr:rowOff>
                  </from>
                  <to>
                    <xdr:col>4</xdr:col>
                    <xdr:colOff>828675</xdr:colOff>
                    <xdr:row>49</xdr:row>
                    <xdr:rowOff>314325</xdr:rowOff>
                  </to>
                </anchor>
              </controlPr>
            </control>
          </mc:Choice>
        </mc:AlternateContent>
        <mc:AlternateContent xmlns:mc="http://schemas.openxmlformats.org/markup-compatibility/2006">
          <mc:Choice Requires="x14">
            <control shapeId="74922" r:id="rId163" name="Check Box 170">
              <controlPr defaultSize="0" autoFill="0" autoLine="0" autoPict="0">
                <anchor moveWithCells="1">
                  <from>
                    <xdr:col>4</xdr:col>
                    <xdr:colOff>1276350</xdr:colOff>
                    <xdr:row>49</xdr:row>
                    <xdr:rowOff>85725</xdr:rowOff>
                  </from>
                  <to>
                    <xdr:col>4</xdr:col>
                    <xdr:colOff>2028825</xdr:colOff>
                    <xdr:row>49</xdr:row>
                    <xdr:rowOff>314325</xdr:rowOff>
                  </to>
                </anchor>
              </controlPr>
            </control>
          </mc:Choice>
        </mc:AlternateContent>
        <mc:AlternateContent xmlns:mc="http://schemas.openxmlformats.org/markup-compatibility/2006">
          <mc:Choice Requires="x14">
            <control shapeId="74925" r:id="rId164" name="Check Box 173">
              <controlPr defaultSize="0" autoFill="0" autoLine="0" autoPict="0">
                <anchor moveWithCells="1">
                  <from>
                    <xdr:col>4</xdr:col>
                    <xdr:colOff>47625</xdr:colOff>
                    <xdr:row>51</xdr:row>
                    <xdr:rowOff>76200</xdr:rowOff>
                  </from>
                  <to>
                    <xdr:col>4</xdr:col>
                    <xdr:colOff>1181100</xdr:colOff>
                    <xdr:row>51</xdr:row>
                    <xdr:rowOff>314325</xdr:rowOff>
                  </to>
                </anchor>
              </controlPr>
            </control>
          </mc:Choice>
        </mc:AlternateContent>
        <mc:AlternateContent xmlns:mc="http://schemas.openxmlformats.org/markup-compatibility/2006">
          <mc:Choice Requires="x14">
            <control shapeId="74926" r:id="rId165" name="Check Box 174">
              <controlPr defaultSize="0" autoFill="0" autoLine="0" autoPict="0">
                <anchor moveWithCells="1">
                  <from>
                    <xdr:col>4</xdr:col>
                    <xdr:colOff>1285875</xdr:colOff>
                    <xdr:row>51</xdr:row>
                    <xdr:rowOff>76200</xdr:rowOff>
                  </from>
                  <to>
                    <xdr:col>4</xdr:col>
                    <xdr:colOff>2409825</xdr:colOff>
                    <xdr:row>51</xdr:row>
                    <xdr:rowOff>314325</xdr:rowOff>
                  </to>
                </anchor>
              </controlPr>
            </control>
          </mc:Choice>
        </mc:AlternateContent>
        <mc:AlternateContent xmlns:mc="http://schemas.openxmlformats.org/markup-compatibility/2006">
          <mc:Choice Requires="x14">
            <control shapeId="74927" r:id="rId166" name="Check Box 175">
              <controlPr defaultSize="0" autoFill="0" autoLine="0" autoPict="0">
                <anchor moveWithCells="1">
                  <from>
                    <xdr:col>4</xdr:col>
                    <xdr:colOff>66675</xdr:colOff>
                    <xdr:row>53</xdr:row>
                    <xdr:rowOff>95250</xdr:rowOff>
                  </from>
                  <to>
                    <xdr:col>4</xdr:col>
                    <xdr:colOff>1457325</xdr:colOff>
                    <xdr:row>53</xdr:row>
                    <xdr:rowOff>333375</xdr:rowOff>
                  </to>
                </anchor>
              </controlPr>
            </control>
          </mc:Choice>
        </mc:AlternateContent>
        <mc:AlternateContent xmlns:mc="http://schemas.openxmlformats.org/markup-compatibility/2006">
          <mc:Choice Requires="x14">
            <control shapeId="74928" r:id="rId167" name="Check Box 176">
              <controlPr defaultSize="0" autoFill="0" autoLine="0" autoPict="0">
                <anchor moveWithCells="1">
                  <from>
                    <xdr:col>4</xdr:col>
                    <xdr:colOff>1781175</xdr:colOff>
                    <xdr:row>53</xdr:row>
                    <xdr:rowOff>85725</xdr:rowOff>
                  </from>
                  <to>
                    <xdr:col>4</xdr:col>
                    <xdr:colOff>2495550</xdr:colOff>
                    <xdr:row>53</xdr:row>
                    <xdr:rowOff>314325</xdr:rowOff>
                  </to>
                </anchor>
              </controlPr>
            </control>
          </mc:Choice>
        </mc:AlternateContent>
        <mc:AlternateContent xmlns:mc="http://schemas.openxmlformats.org/markup-compatibility/2006">
          <mc:Choice Requires="x14">
            <control shapeId="74929" r:id="rId168" name="Check Box 177">
              <controlPr defaultSize="0" autoFill="0" autoLine="0" autoPict="0">
                <anchor moveWithCells="1">
                  <from>
                    <xdr:col>4</xdr:col>
                    <xdr:colOff>66675</xdr:colOff>
                    <xdr:row>54</xdr:row>
                    <xdr:rowOff>76200</xdr:rowOff>
                  </from>
                  <to>
                    <xdr:col>4</xdr:col>
                    <xdr:colOff>638175</xdr:colOff>
                    <xdr:row>54</xdr:row>
                    <xdr:rowOff>314325</xdr:rowOff>
                  </to>
                </anchor>
              </controlPr>
            </control>
          </mc:Choice>
        </mc:AlternateContent>
        <mc:AlternateContent xmlns:mc="http://schemas.openxmlformats.org/markup-compatibility/2006">
          <mc:Choice Requires="x14">
            <control shapeId="74930" r:id="rId169" name="Check Box 178">
              <controlPr defaultSize="0" autoFill="0" autoLine="0" autoPict="0">
                <anchor moveWithCells="1">
                  <from>
                    <xdr:col>4</xdr:col>
                    <xdr:colOff>847725</xdr:colOff>
                    <xdr:row>54</xdr:row>
                    <xdr:rowOff>76200</xdr:rowOff>
                  </from>
                  <to>
                    <xdr:col>4</xdr:col>
                    <xdr:colOff>1457325</xdr:colOff>
                    <xdr:row>54</xdr:row>
                    <xdr:rowOff>314325</xdr:rowOff>
                  </to>
                </anchor>
              </controlPr>
            </control>
          </mc:Choice>
        </mc:AlternateContent>
        <mc:AlternateContent xmlns:mc="http://schemas.openxmlformats.org/markup-compatibility/2006">
          <mc:Choice Requires="x14">
            <control shapeId="74931" r:id="rId170" name="Check Box 179">
              <controlPr defaultSize="0" autoFill="0" autoLine="0" autoPict="0">
                <anchor moveWithCells="1">
                  <from>
                    <xdr:col>4</xdr:col>
                    <xdr:colOff>1628775</xdr:colOff>
                    <xdr:row>54</xdr:row>
                    <xdr:rowOff>76200</xdr:rowOff>
                  </from>
                  <to>
                    <xdr:col>4</xdr:col>
                    <xdr:colOff>2219325</xdr:colOff>
                    <xdr:row>54</xdr:row>
                    <xdr:rowOff>314325</xdr:rowOff>
                  </to>
                </anchor>
              </controlPr>
            </control>
          </mc:Choice>
        </mc:AlternateContent>
        <mc:AlternateContent xmlns:mc="http://schemas.openxmlformats.org/markup-compatibility/2006">
          <mc:Choice Requires="x14">
            <control shapeId="74932" r:id="rId171" name="Check Box 180">
              <controlPr defaultSize="0" autoFill="0" autoLine="0" autoPict="0">
                <anchor moveWithCells="1">
                  <from>
                    <xdr:col>4</xdr:col>
                    <xdr:colOff>2409825</xdr:colOff>
                    <xdr:row>54</xdr:row>
                    <xdr:rowOff>76200</xdr:rowOff>
                  </from>
                  <to>
                    <xdr:col>4</xdr:col>
                    <xdr:colOff>2981325</xdr:colOff>
                    <xdr:row>54</xdr:row>
                    <xdr:rowOff>314325</xdr:rowOff>
                  </to>
                </anchor>
              </controlPr>
            </control>
          </mc:Choice>
        </mc:AlternateContent>
        <mc:AlternateContent xmlns:mc="http://schemas.openxmlformats.org/markup-compatibility/2006">
          <mc:Choice Requires="x14">
            <control shapeId="74933" r:id="rId172" name="Check Box 181">
              <controlPr defaultSize="0" autoFill="0" autoLine="0" autoPict="0">
                <anchor moveWithCells="1">
                  <from>
                    <xdr:col>4</xdr:col>
                    <xdr:colOff>3181350</xdr:colOff>
                    <xdr:row>54</xdr:row>
                    <xdr:rowOff>76200</xdr:rowOff>
                  </from>
                  <to>
                    <xdr:col>4</xdr:col>
                    <xdr:colOff>3762375</xdr:colOff>
                    <xdr:row>54</xdr:row>
                    <xdr:rowOff>314325</xdr:rowOff>
                  </to>
                </anchor>
              </controlPr>
            </control>
          </mc:Choice>
        </mc:AlternateContent>
        <mc:AlternateContent xmlns:mc="http://schemas.openxmlformats.org/markup-compatibility/2006">
          <mc:Choice Requires="x14">
            <control shapeId="74934" r:id="rId173" name="Check Box 182">
              <controlPr defaultSize="0" autoFill="0" autoLine="0" autoPict="0">
                <anchor moveWithCells="1">
                  <from>
                    <xdr:col>4</xdr:col>
                    <xdr:colOff>3962400</xdr:colOff>
                    <xdr:row>54</xdr:row>
                    <xdr:rowOff>76200</xdr:rowOff>
                  </from>
                  <to>
                    <xdr:col>4</xdr:col>
                    <xdr:colOff>4533900</xdr:colOff>
                    <xdr:row>54</xdr:row>
                    <xdr:rowOff>314325</xdr:rowOff>
                  </to>
                </anchor>
              </controlPr>
            </control>
          </mc:Choice>
        </mc:AlternateContent>
        <mc:AlternateContent xmlns:mc="http://schemas.openxmlformats.org/markup-compatibility/2006">
          <mc:Choice Requires="x14">
            <control shapeId="74935" r:id="rId174" name="Check Box 183">
              <controlPr defaultSize="0" autoFill="0" autoLine="0" autoPict="0">
                <anchor moveWithCells="1">
                  <from>
                    <xdr:col>4</xdr:col>
                    <xdr:colOff>4743450</xdr:colOff>
                    <xdr:row>54</xdr:row>
                    <xdr:rowOff>76200</xdr:rowOff>
                  </from>
                  <to>
                    <xdr:col>4</xdr:col>
                    <xdr:colOff>5314950</xdr:colOff>
                    <xdr:row>54</xdr:row>
                    <xdr:rowOff>314325</xdr:rowOff>
                  </to>
                </anchor>
              </controlPr>
            </control>
          </mc:Choice>
        </mc:AlternateContent>
        <mc:AlternateContent xmlns:mc="http://schemas.openxmlformats.org/markup-compatibility/2006">
          <mc:Choice Requires="x14">
            <control shapeId="74936" r:id="rId175" name="Option Button 184">
              <controlPr defaultSize="0" autoFill="0" autoLine="0" autoPict="0">
                <anchor moveWithCells="1">
                  <from>
                    <xdr:col>4</xdr:col>
                    <xdr:colOff>57150</xdr:colOff>
                    <xdr:row>15</xdr:row>
                    <xdr:rowOff>95250</xdr:rowOff>
                  </from>
                  <to>
                    <xdr:col>4</xdr:col>
                    <xdr:colOff>552450</xdr:colOff>
                    <xdr:row>15</xdr:row>
                    <xdr:rowOff>314325</xdr:rowOff>
                  </to>
                </anchor>
              </controlPr>
            </control>
          </mc:Choice>
        </mc:AlternateContent>
        <mc:AlternateContent xmlns:mc="http://schemas.openxmlformats.org/markup-compatibility/2006">
          <mc:Choice Requires="x14">
            <control shapeId="74937" r:id="rId176" name="Option Button 185">
              <controlPr defaultSize="0" autoFill="0" autoLine="0" autoPict="0">
                <anchor moveWithCells="1">
                  <from>
                    <xdr:col>4</xdr:col>
                    <xdr:colOff>704850</xdr:colOff>
                    <xdr:row>15</xdr:row>
                    <xdr:rowOff>95250</xdr:rowOff>
                  </from>
                  <to>
                    <xdr:col>4</xdr:col>
                    <xdr:colOff>1209675</xdr:colOff>
                    <xdr:row>15</xdr:row>
                    <xdr:rowOff>314325</xdr:rowOff>
                  </to>
                </anchor>
              </controlPr>
            </control>
          </mc:Choice>
        </mc:AlternateContent>
        <mc:AlternateContent xmlns:mc="http://schemas.openxmlformats.org/markup-compatibility/2006">
          <mc:Choice Requires="x14">
            <control shapeId="74938" r:id="rId177" name="Option Button 186">
              <controlPr defaultSize="0" autoFill="0" autoLine="0" autoPict="0">
                <anchor moveWithCells="1">
                  <from>
                    <xdr:col>4</xdr:col>
                    <xdr:colOff>1362075</xdr:colOff>
                    <xdr:row>15</xdr:row>
                    <xdr:rowOff>95250</xdr:rowOff>
                  </from>
                  <to>
                    <xdr:col>4</xdr:col>
                    <xdr:colOff>1866900</xdr:colOff>
                    <xdr:row>15</xdr:row>
                    <xdr:rowOff>314325</xdr:rowOff>
                  </to>
                </anchor>
              </controlPr>
            </control>
          </mc:Choice>
        </mc:AlternateContent>
        <mc:AlternateContent xmlns:mc="http://schemas.openxmlformats.org/markup-compatibility/2006">
          <mc:Choice Requires="x14">
            <control shapeId="74939" r:id="rId178" name="Option Button 187">
              <controlPr defaultSize="0" autoFill="0" autoLine="0" autoPict="0">
                <anchor moveWithCells="1">
                  <from>
                    <xdr:col>4</xdr:col>
                    <xdr:colOff>2009775</xdr:colOff>
                    <xdr:row>15</xdr:row>
                    <xdr:rowOff>95250</xdr:rowOff>
                  </from>
                  <to>
                    <xdr:col>4</xdr:col>
                    <xdr:colOff>2514600</xdr:colOff>
                    <xdr:row>15</xdr:row>
                    <xdr:rowOff>314325</xdr:rowOff>
                  </to>
                </anchor>
              </controlPr>
            </control>
          </mc:Choice>
        </mc:AlternateContent>
        <mc:AlternateContent xmlns:mc="http://schemas.openxmlformats.org/markup-compatibility/2006">
          <mc:Choice Requires="x14">
            <control shapeId="74940" r:id="rId179" name="Option Button 188">
              <controlPr defaultSize="0" autoFill="0" autoLine="0" autoPict="0">
                <anchor moveWithCells="1">
                  <from>
                    <xdr:col>4</xdr:col>
                    <xdr:colOff>2657475</xdr:colOff>
                    <xdr:row>15</xdr:row>
                    <xdr:rowOff>95250</xdr:rowOff>
                  </from>
                  <to>
                    <xdr:col>4</xdr:col>
                    <xdr:colOff>3171825</xdr:colOff>
                    <xdr:row>15</xdr:row>
                    <xdr:rowOff>314325</xdr:rowOff>
                  </to>
                </anchor>
              </controlPr>
            </control>
          </mc:Choice>
        </mc:AlternateContent>
        <mc:AlternateContent xmlns:mc="http://schemas.openxmlformats.org/markup-compatibility/2006">
          <mc:Choice Requires="x14">
            <control shapeId="74941" r:id="rId180" name="Option Button 189">
              <controlPr defaultSize="0" autoFill="0" autoLine="0" autoPict="0">
                <anchor moveWithCells="1">
                  <from>
                    <xdr:col>4</xdr:col>
                    <xdr:colOff>3314700</xdr:colOff>
                    <xdr:row>15</xdr:row>
                    <xdr:rowOff>95250</xdr:rowOff>
                  </from>
                  <to>
                    <xdr:col>4</xdr:col>
                    <xdr:colOff>3829050</xdr:colOff>
                    <xdr:row>15</xdr:row>
                    <xdr:rowOff>314325</xdr:rowOff>
                  </to>
                </anchor>
              </controlPr>
            </control>
          </mc:Choice>
        </mc:AlternateContent>
        <mc:AlternateContent xmlns:mc="http://schemas.openxmlformats.org/markup-compatibility/2006">
          <mc:Choice Requires="x14">
            <control shapeId="74942" r:id="rId181" name="Option Button 190">
              <controlPr defaultSize="0" autoFill="0" autoLine="0" autoPict="0">
                <anchor moveWithCells="1">
                  <from>
                    <xdr:col>4</xdr:col>
                    <xdr:colOff>57150</xdr:colOff>
                    <xdr:row>74</xdr:row>
                    <xdr:rowOff>95250</xdr:rowOff>
                  </from>
                  <to>
                    <xdr:col>4</xdr:col>
                    <xdr:colOff>552450</xdr:colOff>
                    <xdr:row>74</xdr:row>
                    <xdr:rowOff>314325</xdr:rowOff>
                  </to>
                </anchor>
              </controlPr>
            </control>
          </mc:Choice>
        </mc:AlternateContent>
        <mc:AlternateContent xmlns:mc="http://schemas.openxmlformats.org/markup-compatibility/2006">
          <mc:Choice Requires="x14">
            <control shapeId="74943" r:id="rId182" name="Option Button 191">
              <controlPr defaultSize="0" autoFill="0" autoLine="0" autoPict="0">
                <anchor moveWithCells="1">
                  <from>
                    <xdr:col>4</xdr:col>
                    <xdr:colOff>733425</xdr:colOff>
                    <xdr:row>74</xdr:row>
                    <xdr:rowOff>95250</xdr:rowOff>
                  </from>
                  <to>
                    <xdr:col>4</xdr:col>
                    <xdr:colOff>1209675</xdr:colOff>
                    <xdr:row>74</xdr:row>
                    <xdr:rowOff>314325</xdr:rowOff>
                  </to>
                </anchor>
              </controlPr>
            </control>
          </mc:Choice>
        </mc:AlternateContent>
        <mc:AlternateContent xmlns:mc="http://schemas.openxmlformats.org/markup-compatibility/2006">
          <mc:Choice Requires="x14">
            <control shapeId="74944" r:id="rId183" name="Option Button 192">
              <controlPr defaultSize="0" autoFill="0" autoLine="0" autoPict="0">
                <anchor moveWithCells="1">
                  <from>
                    <xdr:col>4</xdr:col>
                    <xdr:colOff>1409700</xdr:colOff>
                    <xdr:row>74</xdr:row>
                    <xdr:rowOff>95250</xdr:rowOff>
                  </from>
                  <to>
                    <xdr:col>4</xdr:col>
                    <xdr:colOff>1885950</xdr:colOff>
                    <xdr:row>74</xdr:row>
                    <xdr:rowOff>314325</xdr:rowOff>
                  </to>
                </anchor>
              </controlPr>
            </control>
          </mc:Choice>
        </mc:AlternateContent>
        <mc:AlternateContent xmlns:mc="http://schemas.openxmlformats.org/markup-compatibility/2006">
          <mc:Choice Requires="x14">
            <control shapeId="74945" r:id="rId184" name="Option Button 193">
              <controlPr defaultSize="0" autoFill="0" autoLine="0" autoPict="0">
                <anchor moveWithCells="1">
                  <from>
                    <xdr:col>4</xdr:col>
                    <xdr:colOff>2085975</xdr:colOff>
                    <xdr:row>74</xdr:row>
                    <xdr:rowOff>95250</xdr:rowOff>
                  </from>
                  <to>
                    <xdr:col>4</xdr:col>
                    <xdr:colOff>2581275</xdr:colOff>
                    <xdr:row>74</xdr:row>
                    <xdr:rowOff>314325</xdr:rowOff>
                  </to>
                </anchor>
              </controlPr>
            </control>
          </mc:Choice>
        </mc:AlternateContent>
        <mc:AlternateContent xmlns:mc="http://schemas.openxmlformats.org/markup-compatibility/2006">
          <mc:Choice Requires="x14">
            <control shapeId="74946" r:id="rId185" name="Option Button 194">
              <controlPr defaultSize="0" autoFill="0" autoLine="0" autoPict="0">
                <anchor moveWithCells="1">
                  <from>
                    <xdr:col>4</xdr:col>
                    <xdr:colOff>2762250</xdr:colOff>
                    <xdr:row>74</xdr:row>
                    <xdr:rowOff>95250</xdr:rowOff>
                  </from>
                  <to>
                    <xdr:col>4</xdr:col>
                    <xdr:colOff>3257550</xdr:colOff>
                    <xdr:row>74</xdr:row>
                    <xdr:rowOff>314325</xdr:rowOff>
                  </to>
                </anchor>
              </controlPr>
            </control>
          </mc:Choice>
        </mc:AlternateContent>
        <mc:AlternateContent xmlns:mc="http://schemas.openxmlformats.org/markup-compatibility/2006">
          <mc:Choice Requires="x14">
            <control shapeId="74947" r:id="rId186" name="Option Button 195">
              <controlPr defaultSize="0" autoFill="0" autoLine="0" autoPict="0">
                <anchor moveWithCells="1">
                  <from>
                    <xdr:col>4</xdr:col>
                    <xdr:colOff>3429000</xdr:colOff>
                    <xdr:row>74</xdr:row>
                    <xdr:rowOff>95250</xdr:rowOff>
                  </from>
                  <to>
                    <xdr:col>4</xdr:col>
                    <xdr:colOff>3933825</xdr:colOff>
                    <xdr:row>74</xdr:row>
                    <xdr:rowOff>314325</xdr:rowOff>
                  </to>
                </anchor>
              </controlPr>
            </control>
          </mc:Choice>
        </mc:AlternateContent>
        <mc:AlternateContent xmlns:mc="http://schemas.openxmlformats.org/markup-compatibility/2006">
          <mc:Choice Requires="x14">
            <control shapeId="74948" r:id="rId187" name="Check Box 196">
              <controlPr defaultSize="0" autoFill="0" autoLine="0" autoPict="0">
                <anchor moveWithCells="1">
                  <from>
                    <xdr:col>4</xdr:col>
                    <xdr:colOff>1485900</xdr:colOff>
                    <xdr:row>47</xdr:row>
                    <xdr:rowOff>85725</xdr:rowOff>
                  </from>
                  <to>
                    <xdr:col>4</xdr:col>
                    <xdr:colOff>2247900</xdr:colOff>
                    <xdr:row>47</xdr:row>
                    <xdr:rowOff>333375</xdr:rowOff>
                  </to>
                </anchor>
              </controlPr>
            </control>
          </mc:Choice>
        </mc:AlternateContent>
        <mc:AlternateContent xmlns:mc="http://schemas.openxmlformats.org/markup-compatibility/2006">
          <mc:Choice Requires="x14">
            <control shapeId="74949" r:id="rId188" name="Check Box 197">
              <controlPr defaultSize="0" autoFill="0" autoLine="0" autoPict="0">
                <anchor moveWithCells="1">
                  <from>
                    <xdr:col>4</xdr:col>
                    <xdr:colOff>2771775</xdr:colOff>
                    <xdr:row>75</xdr:row>
                    <xdr:rowOff>409575</xdr:rowOff>
                  </from>
                  <to>
                    <xdr:col>4</xdr:col>
                    <xdr:colOff>3676650</xdr:colOff>
                    <xdr:row>75</xdr:row>
                    <xdr:rowOff>628650</xdr:rowOff>
                  </to>
                </anchor>
              </controlPr>
            </control>
          </mc:Choice>
        </mc:AlternateContent>
        <mc:AlternateContent xmlns:mc="http://schemas.openxmlformats.org/markup-compatibility/2006">
          <mc:Choice Requires="x14">
            <control shapeId="74950" r:id="rId189" name="Group Box 198">
              <controlPr defaultSize="0" autoFill="0" autoPict="0">
                <anchor moveWithCells="1">
                  <from>
                    <xdr:col>4</xdr:col>
                    <xdr:colOff>9525</xdr:colOff>
                    <xdr:row>6</xdr:row>
                    <xdr:rowOff>0</xdr:rowOff>
                  </from>
                  <to>
                    <xdr:col>4</xdr:col>
                    <xdr:colOff>2952750</xdr:colOff>
                    <xdr:row>6</xdr:row>
                    <xdr:rowOff>371475</xdr:rowOff>
                  </to>
                </anchor>
              </controlPr>
            </control>
          </mc:Choice>
        </mc:AlternateContent>
        <mc:AlternateContent xmlns:mc="http://schemas.openxmlformats.org/markup-compatibility/2006">
          <mc:Choice Requires="x14">
            <control shapeId="74951" r:id="rId190" name="Group Box 199">
              <controlPr defaultSize="0" autoFill="0" autoPict="0">
                <anchor moveWithCells="1">
                  <from>
                    <xdr:col>4</xdr:col>
                    <xdr:colOff>9525</xdr:colOff>
                    <xdr:row>74</xdr:row>
                    <xdr:rowOff>28575</xdr:rowOff>
                  </from>
                  <to>
                    <xdr:col>4</xdr:col>
                    <xdr:colOff>4629150</xdr:colOff>
                    <xdr:row>74</xdr:row>
                    <xdr:rowOff>352425</xdr:rowOff>
                  </to>
                </anchor>
              </controlPr>
            </control>
          </mc:Choice>
        </mc:AlternateContent>
        <mc:AlternateContent xmlns:mc="http://schemas.openxmlformats.org/markup-compatibility/2006">
          <mc:Choice Requires="x14">
            <control shapeId="74952" r:id="rId191" name="Group Box 200">
              <controlPr defaultSize="0" autoFill="0" autoPict="0">
                <anchor moveWithCells="1">
                  <from>
                    <xdr:col>3</xdr:col>
                    <xdr:colOff>1876425</xdr:colOff>
                    <xdr:row>78</xdr:row>
                    <xdr:rowOff>752475</xdr:rowOff>
                  </from>
                  <to>
                    <xdr:col>4</xdr:col>
                    <xdr:colOff>5419725</xdr:colOff>
                    <xdr:row>80</xdr:row>
                    <xdr:rowOff>9525</xdr:rowOff>
                  </to>
                </anchor>
              </controlPr>
            </control>
          </mc:Choice>
        </mc:AlternateContent>
        <mc:AlternateContent xmlns:mc="http://schemas.openxmlformats.org/markup-compatibility/2006">
          <mc:Choice Requires="x14">
            <control shapeId="74953" r:id="rId192" name="Group Box 201">
              <controlPr defaultSize="0" autoFill="0" autoPict="0">
                <anchor moveWithCells="1">
                  <from>
                    <xdr:col>4</xdr:col>
                    <xdr:colOff>9525</xdr:colOff>
                    <xdr:row>83</xdr:row>
                    <xdr:rowOff>0</xdr:rowOff>
                  </from>
                  <to>
                    <xdr:col>4</xdr:col>
                    <xdr:colOff>4419600</xdr:colOff>
                    <xdr:row>84</xdr:row>
                    <xdr:rowOff>9525</xdr:rowOff>
                  </to>
                </anchor>
              </controlPr>
            </control>
          </mc:Choice>
        </mc:AlternateContent>
        <mc:AlternateContent xmlns:mc="http://schemas.openxmlformats.org/markup-compatibility/2006">
          <mc:Choice Requires="x14">
            <control shapeId="74954" r:id="rId193" name="Group Box 202">
              <controlPr defaultSize="0" autoFill="0" autoPict="0">
                <anchor moveWithCells="1">
                  <from>
                    <xdr:col>4</xdr:col>
                    <xdr:colOff>0</xdr:colOff>
                    <xdr:row>85</xdr:row>
                    <xdr:rowOff>9525</xdr:rowOff>
                  </from>
                  <to>
                    <xdr:col>4</xdr:col>
                    <xdr:colOff>3705225</xdr:colOff>
                    <xdr:row>85</xdr:row>
                    <xdr:rowOff>352425</xdr:rowOff>
                  </to>
                </anchor>
              </controlPr>
            </control>
          </mc:Choice>
        </mc:AlternateContent>
        <mc:AlternateContent xmlns:mc="http://schemas.openxmlformats.org/markup-compatibility/2006">
          <mc:Choice Requires="x14">
            <control shapeId="74955" r:id="rId194" name="Option Button 203">
              <controlPr defaultSize="0" autoFill="0" autoLine="0" autoPict="0">
                <anchor moveWithCells="1">
                  <from>
                    <xdr:col>4</xdr:col>
                    <xdr:colOff>76200</xdr:colOff>
                    <xdr:row>66</xdr:row>
                    <xdr:rowOff>76200</xdr:rowOff>
                  </from>
                  <to>
                    <xdr:col>4</xdr:col>
                    <xdr:colOff>657225</xdr:colOff>
                    <xdr:row>66</xdr:row>
                    <xdr:rowOff>314325</xdr:rowOff>
                  </to>
                </anchor>
              </controlPr>
            </control>
          </mc:Choice>
        </mc:AlternateContent>
        <mc:AlternateContent xmlns:mc="http://schemas.openxmlformats.org/markup-compatibility/2006">
          <mc:Choice Requires="x14">
            <control shapeId="74956" r:id="rId195" name="Option Button 204">
              <controlPr defaultSize="0" autoFill="0" autoLine="0" autoPict="0">
                <anchor moveWithCells="1">
                  <from>
                    <xdr:col>4</xdr:col>
                    <xdr:colOff>914400</xdr:colOff>
                    <xdr:row>66</xdr:row>
                    <xdr:rowOff>85725</xdr:rowOff>
                  </from>
                  <to>
                    <xdr:col>4</xdr:col>
                    <xdr:colOff>1495425</xdr:colOff>
                    <xdr:row>66</xdr:row>
                    <xdr:rowOff>323850</xdr:rowOff>
                  </to>
                </anchor>
              </controlPr>
            </control>
          </mc:Choice>
        </mc:AlternateContent>
        <mc:AlternateContent xmlns:mc="http://schemas.openxmlformats.org/markup-compatibility/2006">
          <mc:Choice Requires="x14">
            <control shapeId="74957" r:id="rId196" name="Group Box 205">
              <controlPr defaultSize="0" autoFill="0" autoPict="0">
                <anchor moveWithCells="1">
                  <from>
                    <xdr:col>4</xdr:col>
                    <xdr:colOff>19050</xdr:colOff>
                    <xdr:row>66</xdr:row>
                    <xdr:rowOff>9525</xdr:rowOff>
                  </from>
                  <to>
                    <xdr:col>4</xdr:col>
                    <xdr:colOff>2733675</xdr:colOff>
                    <xdr:row>66</xdr:row>
                    <xdr:rowOff>381000</xdr:rowOff>
                  </to>
                </anchor>
              </controlPr>
            </control>
          </mc:Choice>
        </mc:AlternateContent>
        <mc:AlternateContent xmlns:mc="http://schemas.openxmlformats.org/markup-compatibility/2006">
          <mc:Choice Requires="x14">
            <control shapeId="74958" r:id="rId197" name="Check Box 206">
              <controlPr defaultSize="0" autoFill="0" autoLine="0" autoPict="0">
                <anchor moveWithCells="1">
                  <from>
                    <xdr:col>4</xdr:col>
                    <xdr:colOff>19050</xdr:colOff>
                    <xdr:row>21</xdr:row>
                    <xdr:rowOff>38100</xdr:rowOff>
                  </from>
                  <to>
                    <xdr:col>4</xdr:col>
                    <xdr:colOff>809625</xdr:colOff>
                    <xdr:row>21</xdr:row>
                    <xdr:rowOff>276225</xdr:rowOff>
                  </to>
                </anchor>
              </controlPr>
            </control>
          </mc:Choice>
        </mc:AlternateContent>
        <mc:AlternateContent xmlns:mc="http://schemas.openxmlformats.org/markup-compatibility/2006">
          <mc:Choice Requires="x14">
            <control shapeId="74959" r:id="rId198" name="Check Box 207">
              <controlPr defaultSize="0" autoFill="0" autoLine="0" autoPict="0">
                <anchor moveWithCells="1">
                  <from>
                    <xdr:col>4</xdr:col>
                    <xdr:colOff>47625</xdr:colOff>
                    <xdr:row>19</xdr:row>
                    <xdr:rowOff>76200</xdr:rowOff>
                  </from>
                  <to>
                    <xdr:col>4</xdr:col>
                    <xdr:colOff>809625</xdr:colOff>
                    <xdr:row>19</xdr:row>
                    <xdr:rowOff>314325</xdr:rowOff>
                  </to>
                </anchor>
              </controlPr>
            </control>
          </mc:Choice>
        </mc:AlternateContent>
        <mc:AlternateContent xmlns:mc="http://schemas.openxmlformats.org/markup-compatibility/2006">
          <mc:Choice Requires="x14">
            <control shapeId="74961" r:id="rId199" name="Option Button 209">
              <controlPr defaultSize="0" autoFill="0" autoLine="0" autoPict="0">
                <anchor moveWithCells="1">
                  <from>
                    <xdr:col>4</xdr:col>
                    <xdr:colOff>4743450</xdr:colOff>
                    <xdr:row>23</xdr:row>
                    <xdr:rowOff>76200</xdr:rowOff>
                  </from>
                  <to>
                    <xdr:col>4</xdr:col>
                    <xdr:colOff>5457825</xdr:colOff>
                    <xdr:row>23</xdr:row>
                    <xdr:rowOff>323850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indexed="13"/>
  </sheetPr>
  <dimension ref="A1:V47"/>
  <sheetViews>
    <sheetView workbookViewId="0">
      <selection activeCell="M3" sqref="M3:P3"/>
    </sheetView>
  </sheetViews>
  <sheetFormatPr defaultRowHeight="24.75" customHeight="1" x14ac:dyDescent="0.15"/>
  <cols>
    <col min="1" max="1" width="4.125" style="10" customWidth="1"/>
    <col min="2" max="2" width="12.875" style="10" customWidth="1"/>
    <col min="3" max="18" width="5" style="10" customWidth="1"/>
    <col min="19" max="20" width="9" style="10"/>
    <col min="21" max="21" width="7.5" style="10" hidden="1" customWidth="1"/>
    <col min="22" max="22" width="12.75" style="10" hidden="1" customWidth="1"/>
    <col min="23" max="23" width="3.125" style="10" customWidth="1"/>
    <col min="24" max="24" width="59.875" style="10" customWidth="1"/>
    <col min="25" max="16384" width="9" style="10"/>
  </cols>
  <sheetData>
    <row r="1" spans="1:22" ht="46.5" customHeight="1" x14ac:dyDescent="0.15">
      <c r="A1" s="747" t="s">
        <v>201</v>
      </c>
      <c r="B1" s="748"/>
      <c r="C1" s="748"/>
      <c r="D1" s="748"/>
      <c r="E1" s="748"/>
      <c r="F1" s="748"/>
      <c r="G1" s="748"/>
      <c r="H1" s="748"/>
      <c r="I1" s="748"/>
      <c r="J1" s="748"/>
      <c r="K1" s="748"/>
      <c r="L1" s="748"/>
      <c r="M1" s="748"/>
      <c r="N1" s="748"/>
      <c r="O1" s="748"/>
      <c r="P1" s="748"/>
      <c r="Q1" s="748"/>
      <c r="R1" s="749"/>
    </row>
    <row r="2" spans="1:22" s="3" customFormat="1" ht="24.75" customHeight="1" x14ac:dyDescent="0.15">
      <c r="A2" s="750"/>
      <c r="B2" s="751"/>
      <c r="C2" s="752" t="str">
        <f>'5.新・紹介状'!C2:L2</f>
        <v>入院日：1900年1月0日／退院日： 1900年1月0日</v>
      </c>
      <c r="D2" s="753"/>
      <c r="E2" s="753"/>
      <c r="F2" s="753"/>
      <c r="G2" s="753"/>
      <c r="H2" s="753"/>
      <c r="I2" s="753"/>
      <c r="J2" s="753"/>
      <c r="K2" s="753"/>
      <c r="L2" s="754"/>
      <c r="M2" s="755" t="s">
        <v>736</v>
      </c>
      <c r="N2" s="756"/>
      <c r="O2" s="756"/>
      <c r="P2" s="756"/>
      <c r="Q2" s="756"/>
      <c r="R2" s="757"/>
      <c r="U2" s="153" t="s">
        <v>377</v>
      </c>
      <c r="V2" s="26" t="s">
        <v>378</v>
      </c>
    </row>
    <row r="3" spans="1:22" s="3" customFormat="1" ht="32.1" customHeight="1" x14ac:dyDescent="0.15">
      <c r="A3" s="758" t="s">
        <v>27</v>
      </c>
      <c r="B3" s="759"/>
      <c r="C3" s="760" t="str">
        <f>IF('1.表紙'!D9="","", '1.表紙'!D9)</f>
        <v/>
      </c>
      <c r="D3" s="760"/>
      <c r="E3" s="760"/>
      <c r="F3" s="760"/>
      <c r="G3" s="760"/>
      <c r="H3" s="761"/>
      <c r="I3" s="110" t="s">
        <v>26</v>
      </c>
      <c r="J3" s="171" t="str">
        <f>'1.表紙'!I9</f>
        <v>　</v>
      </c>
      <c r="K3" s="107" t="s">
        <v>95</v>
      </c>
      <c r="L3" s="111"/>
      <c r="M3" s="762" t="str">
        <f>IF('1.表紙'!D11="","", '1.表紙'!D11)</f>
        <v/>
      </c>
      <c r="N3" s="762"/>
      <c r="O3" s="762"/>
      <c r="P3" s="762"/>
      <c r="Q3" s="238">
        <f>'1.表紙'!I11</f>
        <v>0</v>
      </c>
      <c r="R3" s="174"/>
      <c r="U3" s="154"/>
      <c r="V3" s="27"/>
    </row>
    <row r="4" spans="1:22" ht="55.5" customHeight="1" x14ac:dyDescent="0.15">
      <c r="A4" s="721"/>
      <c r="B4" s="144" t="s">
        <v>166</v>
      </c>
      <c r="C4" s="724" t="s">
        <v>387</v>
      </c>
      <c r="D4" s="725"/>
      <c r="E4" s="725"/>
      <c r="F4" s="725"/>
      <c r="G4" s="725"/>
      <c r="H4" s="725"/>
      <c r="I4" s="725"/>
      <c r="J4" s="725"/>
      <c r="K4" s="725"/>
      <c r="L4" s="725"/>
      <c r="M4" s="725"/>
      <c r="N4" s="725"/>
      <c r="O4" s="725"/>
      <c r="P4" s="725"/>
      <c r="Q4" s="725"/>
      <c r="R4" s="726"/>
      <c r="U4" s="154">
        <v>0</v>
      </c>
      <c r="V4" s="28"/>
    </row>
    <row r="5" spans="1:22" ht="24.95" customHeight="1" x14ac:dyDescent="0.15">
      <c r="A5" s="722"/>
      <c r="B5" s="144" t="s">
        <v>380</v>
      </c>
      <c r="C5" s="322"/>
      <c r="D5" s="323"/>
      <c r="E5" s="323"/>
      <c r="F5" s="323"/>
      <c r="G5" s="323"/>
      <c r="H5" s="323"/>
      <c r="I5" s="324" t="s">
        <v>381</v>
      </c>
      <c r="J5" s="727" t="s">
        <v>199</v>
      </c>
      <c r="K5" s="728"/>
      <c r="L5" s="728"/>
      <c r="M5" s="729" t="s">
        <v>390</v>
      </c>
      <c r="N5" s="729"/>
      <c r="O5" s="729"/>
      <c r="P5" s="729"/>
      <c r="Q5" s="729"/>
      <c r="R5" s="325" t="s">
        <v>382</v>
      </c>
      <c r="U5" s="154"/>
      <c r="V5" s="28"/>
    </row>
    <row r="6" spans="1:22" ht="24.95" customHeight="1" x14ac:dyDescent="0.15">
      <c r="A6" s="722"/>
      <c r="B6" s="146" t="s">
        <v>197</v>
      </c>
      <c r="C6" s="322"/>
      <c r="D6" s="323"/>
      <c r="E6" s="323"/>
      <c r="F6" s="323"/>
      <c r="G6" s="323"/>
      <c r="H6" s="323"/>
      <c r="I6" s="324" t="s">
        <v>381</v>
      </c>
      <c r="J6" s="727"/>
      <c r="K6" s="728"/>
      <c r="L6" s="728"/>
      <c r="M6" s="729" t="s">
        <v>199</v>
      </c>
      <c r="N6" s="729"/>
      <c r="O6" s="729"/>
      <c r="P6" s="729"/>
      <c r="Q6" s="729"/>
      <c r="R6" s="325" t="s">
        <v>382</v>
      </c>
      <c r="U6" s="154"/>
      <c r="V6" s="28"/>
    </row>
    <row r="7" spans="1:22" ht="24.95" customHeight="1" x14ac:dyDescent="0.15">
      <c r="A7" s="722"/>
      <c r="B7" s="145" t="s">
        <v>190</v>
      </c>
      <c r="C7" s="322"/>
      <c r="D7" s="323"/>
      <c r="E7" s="323"/>
      <c r="F7" s="323"/>
      <c r="G7" s="323"/>
      <c r="H7" s="323"/>
      <c r="I7" s="324" t="s">
        <v>381</v>
      </c>
      <c r="J7" s="727"/>
      <c r="K7" s="728"/>
      <c r="L7" s="728"/>
      <c r="M7" s="729" t="s">
        <v>200</v>
      </c>
      <c r="N7" s="729"/>
      <c r="O7" s="729"/>
      <c r="P7" s="729"/>
      <c r="Q7" s="729"/>
      <c r="R7" s="325" t="s">
        <v>382</v>
      </c>
      <c r="U7" s="154"/>
      <c r="V7" s="28"/>
    </row>
    <row r="8" spans="1:22" ht="24" customHeight="1" x14ac:dyDescent="0.15">
      <c r="A8" s="722"/>
      <c r="B8" s="763" t="s">
        <v>49</v>
      </c>
      <c r="C8" s="326"/>
      <c r="D8" s="327"/>
      <c r="E8" s="327"/>
      <c r="F8" s="327"/>
      <c r="G8" s="327"/>
      <c r="H8" s="327"/>
      <c r="I8" s="327"/>
      <c r="J8" s="327"/>
      <c r="K8" s="327" t="s">
        <v>387</v>
      </c>
      <c r="L8" s="327"/>
      <c r="M8" s="327"/>
      <c r="N8" s="327"/>
      <c r="O8" s="327"/>
      <c r="P8" s="327"/>
      <c r="Q8" s="327"/>
      <c r="R8" s="328"/>
      <c r="U8" s="154">
        <v>1</v>
      </c>
      <c r="V8" s="239" t="s">
        <v>76</v>
      </c>
    </row>
    <row r="9" spans="1:22" ht="21" customHeight="1" x14ac:dyDescent="0.15">
      <c r="A9" s="722"/>
      <c r="B9" s="764"/>
      <c r="C9" s="329"/>
      <c r="D9" s="329"/>
      <c r="E9" s="329"/>
      <c r="F9" s="329"/>
      <c r="G9" s="329"/>
      <c r="H9" s="329"/>
      <c r="I9" s="329"/>
      <c r="J9" s="329"/>
      <c r="K9" s="329"/>
      <c r="L9" s="329"/>
      <c r="M9" s="329"/>
      <c r="N9" s="329"/>
      <c r="O9" s="329"/>
      <c r="P9" s="329"/>
      <c r="Q9" s="329"/>
      <c r="R9" s="330"/>
      <c r="U9" s="154"/>
      <c r="V9" s="312"/>
    </row>
    <row r="10" spans="1:22" ht="19.5" customHeight="1" x14ac:dyDescent="0.15">
      <c r="A10" s="722"/>
      <c r="B10" s="764"/>
      <c r="C10" s="745" t="s">
        <v>596</v>
      </c>
      <c r="D10" s="746"/>
      <c r="E10" s="746"/>
      <c r="F10" s="746"/>
      <c r="G10" s="746"/>
      <c r="H10" s="746"/>
      <c r="I10" s="746"/>
      <c r="J10" s="746"/>
      <c r="K10" s="746"/>
      <c r="L10" s="746"/>
      <c r="M10" s="746"/>
      <c r="N10" s="746"/>
      <c r="O10" s="331"/>
      <c r="P10" s="331"/>
      <c r="Q10" s="331"/>
      <c r="R10" s="332"/>
      <c r="U10" s="154"/>
      <c r="V10" s="312"/>
    </row>
    <row r="11" spans="1:22" ht="18" customHeight="1" x14ac:dyDescent="0.15">
      <c r="A11" s="722"/>
      <c r="B11" s="764"/>
      <c r="C11" s="766" t="s">
        <v>597</v>
      </c>
      <c r="D11" s="767"/>
      <c r="E11" s="767"/>
      <c r="F11" s="333"/>
      <c r="G11" s="334" t="s">
        <v>598</v>
      </c>
      <c r="H11" s="333"/>
      <c r="I11" s="333"/>
      <c r="J11" s="768" t="s">
        <v>608</v>
      </c>
      <c r="K11" s="768"/>
      <c r="L11" s="768"/>
      <c r="M11" s="335"/>
      <c r="N11" s="743" t="s">
        <v>599</v>
      </c>
      <c r="O11" s="743"/>
      <c r="P11" s="743"/>
      <c r="Q11" s="743"/>
      <c r="R11" s="744"/>
      <c r="U11" s="154"/>
      <c r="V11" s="312"/>
    </row>
    <row r="12" spans="1:22" ht="18" customHeight="1" x14ac:dyDescent="0.15">
      <c r="A12" s="722"/>
      <c r="B12" s="764"/>
      <c r="C12" s="336"/>
      <c r="D12" s="333"/>
      <c r="E12" s="329"/>
      <c r="F12" s="335"/>
      <c r="G12" s="334" t="s">
        <v>600</v>
      </c>
      <c r="H12" s="333"/>
      <c r="I12" s="333"/>
      <c r="J12" s="333"/>
      <c r="K12" s="333"/>
      <c r="L12" s="333"/>
      <c r="M12" s="335"/>
      <c r="N12" s="734" t="s">
        <v>601</v>
      </c>
      <c r="O12" s="734"/>
      <c r="P12" s="734"/>
      <c r="Q12" s="734"/>
      <c r="R12" s="735"/>
      <c r="U12" s="154"/>
      <c r="V12" s="312"/>
    </row>
    <row r="13" spans="1:22" ht="18" customHeight="1" x14ac:dyDescent="0.15">
      <c r="A13" s="722"/>
      <c r="B13" s="764"/>
      <c r="C13" s="336"/>
      <c r="D13" s="333"/>
      <c r="E13" s="334"/>
      <c r="F13" s="335"/>
      <c r="G13" s="334" t="s">
        <v>602</v>
      </c>
      <c r="H13" s="333"/>
      <c r="I13" s="333"/>
      <c r="J13" s="333"/>
      <c r="K13" s="333"/>
      <c r="L13" s="333"/>
      <c r="M13" s="335"/>
      <c r="N13" s="734" t="s">
        <v>603</v>
      </c>
      <c r="O13" s="734"/>
      <c r="P13" s="734"/>
      <c r="Q13" s="734"/>
      <c r="R13" s="735"/>
      <c r="U13" s="154"/>
      <c r="V13" s="312"/>
    </row>
    <row r="14" spans="1:22" ht="18" customHeight="1" x14ac:dyDescent="0.15">
      <c r="A14" s="722"/>
      <c r="B14" s="764"/>
      <c r="C14" s="336"/>
      <c r="D14" s="333"/>
      <c r="E14" s="334"/>
      <c r="F14" s="335"/>
      <c r="G14" s="334" t="s">
        <v>604</v>
      </c>
      <c r="H14" s="333"/>
      <c r="I14" s="333"/>
      <c r="J14" s="333"/>
      <c r="K14" s="333"/>
      <c r="L14" s="333"/>
      <c r="M14" s="335"/>
      <c r="N14" s="734" t="s">
        <v>605</v>
      </c>
      <c r="O14" s="734"/>
      <c r="P14" s="734"/>
      <c r="Q14" s="734"/>
      <c r="R14" s="735"/>
      <c r="U14" s="154"/>
      <c r="V14" s="312"/>
    </row>
    <row r="15" spans="1:22" ht="18" customHeight="1" x14ac:dyDescent="0.15">
      <c r="A15" s="722"/>
      <c r="B15" s="764"/>
      <c r="C15" s="336"/>
      <c r="D15" s="333"/>
      <c r="E15" s="334"/>
      <c r="F15" s="335"/>
      <c r="G15" s="334" t="s">
        <v>606</v>
      </c>
      <c r="H15" s="333"/>
      <c r="I15" s="333"/>
      <c r="J15" s="333"/>
      <c r="K15" s="333"/>
      <c r="L15" s="333"/>
      <c r="M15" s="335"/>
      <c r="N15" s="734" t="s">
        <v>607</v>
      </c>
      <c r="O15" s="734"/>
      <c r="P15" s="734"/>
      <c r="Q15" s="734"/>
      <c r="R15" s="735"/>
      <c r="U15" s="154"/>
      <c r="V15" s="312"/>
    </row>
    <row r="16" spans="1:22" ht="18" customHeight="1" x14ac:dyDescent="0.15">
      <c r="A16" s="722"/>
      <c r="B16" s="764"/>
      <c r="C16" s="336"/>
      <c r="D16" s="333"/>
      <c r="E16" s="334"/>
      <c r="F16" s="335"/>
      <c r="G16" s="334" t="s">
        <v>609</v>
      </c>
      <c r="H16" s="333"/>
      <c r="I16" s="333"/>
      <c r="J16" s="333"/>
      <c r="K16" s="333"/>
      <c r="L16" s="333"/>
      <c r="M16" s="333"/>
      <c r="N16" s="337"/>
      <c r="O16" s="337"/>
      <c r="P16" s="337"/>
      <c r="Q16" s="337"/>
      <c r="R16" s="338"/>
      <c r="U16" s="154"/>
      <c r="V16" s="312"/>
    </row>
    <row r="17" spans="1:22" ht="18" customHeight="1" x14ac:dyDescent="0.15">
      <c r="A17" s="722"/>
      <c r="B17" s="764"/>
      <c r="C17" s="730" t="s">
        <v>611</v>
      </c>
      <c r="D17" s="727"/>
      <c r="E17" s="339"/>
      <c r="F17" s="340"/>
      <c r="G17" s="339"/>
      <c r="H17" s="341" t="s">
        <v>612</v>
      </c>
      <c r="I17" s="342"/>
      <c r="J17" s="342"/>
      <c r="K17" s="342"/>
      <c r="L17" s="342"/>
      <c r="M17" s="342"/>
      <c r="N17" s="343" t="s">
        <v>613</v>
      </c>
      <c r="O17" s="344"/>
      <c r="P17" s="344"/>
      <c r="Q17" s="344"/>
      <c r="R17" s="345"/>
      <c r="U17" s="154"/>
      <c r="V17" s="320"/>
    </row>
    <row r="18" spans="1:22" ht="19.5" customHeight="1" x14ac:dyDescent="0.15">
      <c r="A18" s="722"/>
      <c r="B18" s="765"/>
      <c r="C18" s="346"/>
      <c r="D18" s="347"/>
      <c r="E18" s="347"/>
      <c r="F18" s="347"/>
      <c r="G18" s="347"/>
      <c r="H18" s="347"/>
      <c r="I18" s="347"/>
      <c r="J18" s="347"/>
      <c r="K18" s="347"/>
      <c r="L18" s="347"/>
      <c r="M18" s="347"/>
      <c r="N18" s="347"/>
      <c r="O18" s="347"/>
      <c r="P18" s="347"/>
      <c r="Q18" s="347"/>
      <c r="R18" s="348"/>
      <c r="U18" s="154"/>
      <c r="V18" s="312"/>
    </row>
    <row r="19" spans="1:22" ht="33.950000000000003" customHeight="1" x14ac:dyDescent="0.15">
      <c r="A19" s="722"/>
      <c r="B19" s="144" t="s">
        <v>44</v>
      </c>
      <c r="C19" s="740" t="s">
        <v>180</v>
      </c>
      <c r="D19" s="741"/>
      <c r="E19" s="741"/>
      <c r="F19" s="350"/>
      <c r="G19" s="350"/>
      <c r="H19" s="350"/>
      <c r="I19" s="350"/>
      <c r="J19" s="350"/>
      <c r="K19" s="350"/>
      <c r="L19" s="350"/>
      <c r="M19" s="350"/>
      <c r="N19" s="350"/>
      <c r="O19" s="742" t="s">
        <v>383</v>
      </c>
      <c r="P19" s="725"/>
      <c r="Q19" s="725"/>
      <c r="R19" s="726"/>
      <c r="U19" s="154">
        <v>2</v>
      </c>
      <c r="V19" s="239" t="s">
        <v>77</v>
      </c>
    </row>
    <row r="20" spans="1:22" ht="24.95" customHeight="1" x14ac:dyDescent="0.15">
      <c r="A20" s="722"/>
      <c r="B20" s="144" t="s">
        <v>165</v>
      </c>
      <c r="C20" s="731"/>
      <c r="D20" s="732"/>
      <c r="E20" s="732"/>
      <c r="F20" s="732"/>
      <c r="G20" s="732"/>
      <c r="H20" s="732"/>
      <c r="I20" s="732"/>
      <c r="J20" s="732"/>
      <c r="K20" s="732"/>
      <c r="L20" s="732"/>
      <c r="M20" s="732"/>
      <c r="N20" s="732"/>
      <c r="O20" s="732"/>
      <c r="P20" s="732"/>
      <c r="Q20" s="732"/>
      <c r="R20" s="733"/>
      <c r="U20" s="154">
        <v>3</v>
      </c>
      <c r="V20" s="239" t="s">
        <v>78</v>
      </c>
    </row>
    <row r="21" spans="1:22" ht="24.95" customHeight="1" x14ac:dyDescent="0.15">
      <c r="A21" s="722"/>
      <c r="B21" s="144" t="s">
        <v>164</v>
      </c>
      <c r="C21" s="731"/>
      <c r="D21" s="732"/>
      <c r="E21" s="732"/>
      <c r="F21" s="732"/>
      <c r="G21" s="732"/>
      <c r="H21" s="732"/>
      <c r="I21" s="732"/>
      <c r="J21" s="732"/>
      <c r="K21" s="732"/>
      <c r="L21" s="732"/>
      <c r="M21" s="732"/>
      <c r="N21" s="732"/>
      <c r="O21" s="732"/>
      <c r="P21" s="732"/>
      <c r="Q21" s="732"/>
      <c r="R21" s="733"/>
      <c r="U21" s="154">
        <v>4</v>
      </c>
      <c r="V21" s="239" t="s">
        <v>79</v>
      </c>
    </row>
    <row r="22" spans="1:22" ht="24.95" customHeight="1" x14ac:dyDescent="0.15">
      <c r="A22" s="722"/>
      <c r="B22" s="145" t="s">
        <v>163</v>
      </c>
      <c r="C22" s="731"/>
      <c r="D22" s="732"/>
      <c r="E22" s="732"/>
      <c r="F22" s="732"/>
      <c r="G22" s="732"/>
      <c r="H22" s="732"/>
      <c r="I22" s="732"/>
      <c r="J22" s="732"/>
      <c r="K22" s="732"/>
      <c r="L22" s="732"/>
      <c r="M22" s="732"/>
      <c r="N22" s="732"/>
      <c r="O22" s="732"/>
      <c r="P22" s="732"/>
      <c r="Q22" s="732"/>
      <c r="R22" s="733"/>
      <c r="U22" s="155">
        <v>5</v>
      </c>
      <c r="V22" s="29" t="s">
        <v>80</v>
      </c>
    </row>
    <row r="23" spans="1:22" ht="24.95" customHeight="1" x14ac:dyDescent="0.15">
      <c r="A23" s="722"/>
      <c r="B23" s="321" t="s">
        <v>610</v>
      </c>
      <c r="C23" s="731"/>
      <c r="D23" s="732"/>
      <c r="E23" s="732"/>
      <c r="F23" s="732"/>
      <c r="G23" s="732"/>
      <c r="H23" s="732"/>
      <c r="I23" s="732"/>
      <c r="J23" s="732"/>
      <c r="K23" s="732"/>
      <c r="L23" s="732"/>
      <c r="M23" s="732"/>
      <c r="N23" s="732"/>
      <c r="O23" s="732"/>
      <c r="P23" s="732"/>
      <c r="Q23" s="732"/>
      <c r="R23" s="733"/>
    </row>
    <row r="24" spans="1:22" ht="24.95" customHeight="1" x14ac:dyDescent="0.15">
      <c r="A24" s="722"/>
      <c r="B24" s="144" t="s">
        <v>22</v>
      </c>
      <c r="C24" s="731"/>
      <c r="D24" s="732"/>
      <c r="E24" s="732"/>
      <c r="F24" s="732"/>
      <c r="G24" s="732"/>
      <c r="H24" s="732"/>
      <c r="I24" s="732"/>
      <c r="J24" s="732"/>
      <c r="K24" s="732"/>
      <c r="L24" s="732"/>
      <c r="M24" s="732"/>
      <c r="N24" s="732"/>
      <c r="O24" s="732"/>
      <c r="P24" s="732"/>
      <c r="Q24" s="732"/>
      <c r="R24" s="733"/>
    </row>
    <row r="25" spans="1:22" ht="24.95" customHeight="1" x14ac:dyDescent="0.15">
      <c r="A25" s="722"/>
      <c r="B25" s="146" t="s">
        <v>21</v>
      </c>
      <c r="C25" s="708" t="s">
        <v>384</v>
      </c>
      <c r="D25" s="709"/>
      <c r="E25" s="709"/>
      <c r="F25" s="709"/>
      <c r="G25" s="709"/>
      <c r="H25" s="709"/>
      <c r="I25" s="709"/>
      <c r="J25" s="709"/>
      <c r="K25" s="709"/>
      <c r="L25" s="709"/>
      <c r="M25" s="709"/>
      <c r="N25" s="709"/>
      <c r="O25" s="709"/>
      <c r="P25" s="709"/>
      <c r="Q25" s="709"/>
      <c r="R25" s="710"/>
    </row>
    <row r="26" spans="1:22" ht="24.95" customHeight="1" x14ac:dyDescent="0.15">
      <c r="A26" s="723"/>
      <c r="B26" s="145" t="s">
        <v>167</v>
      </c>
      <c r="C26" s="708" t="s">
        <v>389</v>
      </c>
      <c r="D26" s="709"/>
      <c r="E26" s="709"/>
      <c r="F26" s="709"/>
      <c r="G26" s="709"/>
      <c r="H26" s="709"/>
      <c r="I26" s="709"/>
      <c r="J26" s="709"/>
      <c r="K26" s="709"/>
      <c r="L26" s="709"/>
      <c r="M26" s="709"/>
      <c r="N26" s="709"/>
      <c r="O26" s="709"/>
      <c r="P26" s="709"/>
      <c r="Q26" s="709"/>
      <c r="R26" s="710"/>
    </row>
    <row r="27" spans="1:22" ht="8.25" customHeight="1" x14ac:dyDescent="0.15">
      <c r="A27" s="165"/>
      <c r="B27" s="126"/>
      <c r="C27" s="125"/>
      <c r="D27" s="125"/>
      <c r="E27" s="125"/>
      <c r="F27" s="125"/>
      <c r="G27" s="125"/>
      <c r="H27" s="125"/>
      <c r="I27" s="125"/>
      <c r="J27" s="125"/>
      <c r="K27" s="125"/>
      <c r="L27" s="125"/>
      <c r="M27" s="125"/>
      <c r="N27" s="125"/>
      <c r="O27" s="125"/>
      <c r="P27" s="125"/>
      <c r="Q27" s="125"/>
      <c r="R27" s="166"/>
    </row>
    <row r="28" spans="1:22" s="5" customFormat="1" ht="12.6" customHeight="1" x14ac:dyDescent="0.15">
      <c r="A28" s="711"/>
      <c r="B28" s="714" t="s">
        <v>385</v>
      </c>
      <c r="C28" s="351"/>
      <c r="D28" s="352"/>
      <c r="E28" s="352"/>
      <c r="F28" s="352"/>
      <c r="G28" s="716" t="s">
        <v>386</v>
      </c>
      <c r="H28" s="717"/>
      <c r="I28" s="716"/>
      <c r="J28" s="716" t="s">
        <v>393</v>
      </c>
      <c r="K28" s="717"/>
      <c r="L28" s="352"/>
      <c r="M28" s="353"/>
      <c r="N28" s="354" t="s">
        <v>391</v>
      </c>
      <c r="O28" s="354"/>
      <c r="P28" s="354"/>
      <c r="Q28" s="354"/>
      <c r="R28" s="353"/>
    </row>
    <row r="29" spans="1:22" ht="12.6" customHeight="1" x14ac:dyDescent="0.15">
      <c r="A29" s="712"/>
      <c r="B29" s="715"/>
      <c r="C29" s="355"/>
      <c r="D29" s="356"/>
      <c r="E29" s="356"/>
      <c r="F29" s="356"/>
      <c r="G29" s="718"/>
      <c r="H29" s="718"/>
      <c r="I29" s="718"/>
      <c r="J29" s="718"/>
      <c r="K29" s="718"/>
      <c r="L29" s="356"/>
      <c r="M29" s="357"/>
      <c r="N29" s="358"/>
      <c r="O29" s="358"/>
      <c r="P29" s="358"/>
      <c r="Q29" s="358"/>
      <c r="R29" s="359"/>
    </row>
    <row r="30" spans="1:22" ht="24.95" customHeight="1" x14ac:dyDescent="0.15">
      <c r="A30" s="712"/>
      <c r="B30" s="144" t="s">
        <v>45</v>
      </c>
      <c r="C30" s="360"/>
      <c r="D30" s="361"/>
      <c r="E30" s="361"/>
      <c r="F30" s="361"/>
      <c r="G30" s="719" t="s">
        <v>386</v>
      </c>
      <c r="H30" s="719"/>
      <c r="I30" s="361"/>
      <c r="J30" s="719" t="s">
        <v>393</v>
      </c>
      <c r="K30" s="719"/>
      <c r="L30" s="361"/>
      <c r="M30" s="359"/>
      <c r="N30" s="358"/>
      <c r="O30" s="358"/>
      <c r="P30" s="358"/>
      <c r="Q30" s="358"/>
      <c r="R30" s="359"/>
    </row>
    <row r="31" spans="1:22" ht="24.95" customHeight="1" x14ac:dyDescent="0.15">
      <c r="A31" s="712"/>
      <c r="B31" s="144" t="s">
        <v>46</v>
      </c>
      <c r="C31" s="360"/>
      <c r="D31" s="361"/>
      <c r="E31" s="361"/>
      <c r="F31" s="361"/>
      <c r="G31" s="361"/>
      <c r="H31" s="361"/>
      <c r="I31" s="720" t="s">
        <v>181</v>
      </c>
      <c r="J31" s="720"/>
      <c r="K31" s="719"/>
      <c r="L31" s="719"/>
      <c r="M31" s="362" t="s">
        <v>382</v>
      </c>
      <c r="N31" s="358"/>
      <c r="O31" s="358"/>
      <c r="P31" s="358"/>
      <c r="Q31" s="358"/>
      <c r="R31" s="359"/>
    </row>
    <row r="32" spans="1:22" ht="24.95" customHeight="1" x14ac:dyDescent="0.15">
      <c r="A32" s="712"/>
      <c r="B32" s="144" t="s">
        <v>47</v>
      </c>
      <c r="C32" s="360"/>
      <c r="D32" s="361"/>
      <c r="E32" s="361"/>
      <c r="F32" s="361"/>
      <c r="G32" s="361"/>
      <c r="H32" s="361"/>
      <c r="I32" s="720" t="s">
        <v>181</v>
      </c>
      <c r="J32" s="720"/>
      <c r="K32" s="719"/>
      <c r="L32" s="719"/>
      <c r="M32" s="362" t="s">
        <v>382</v>
      </c>
      <c r="N32" s="358"/>
      <c r="O32" s="358"/>
      <c r="P32" s="358"/>
      <c r="Q32" s="358"/>
      <c r="R32" s="359"/>
    </row>
    <row r="33" spans="1:20" ht="19.5" customHeight="1" x14ac:dyDescent="0.15">
      <c r="A33" s="712"/>
      <c r="B33" s="714" t="s">
        <v>168</v>
      </c>
      <c r="C33" s="739"/>
      <c r="D33" s="716"/>
      <c r="E33" s="716"/>
      <c r="F33" s="716"/>
      <c r="G33" s="716"/>
      <c r="H33" s="716"/>
      <c r="I33" s="716"/>
      <c r="J33" s="716"/>
      <c r="K33" s="716"/>
      <c r="L33" s="716"/>
      <c r="M33" s="359"/>
      <c r="N33" s="358"/>
      <c r="O33" s="358"/>
      <c r="P33" s="358"/>
      <c r="Q33" s="358"/>
      <c r="R33" s="359"/>
    </row>
    <row r="34" spans="1:20" s="5" customFormat="1" ht="30" customHeight="1" x14ac:dyDescent="0.15">
      <c r="A34" s="713"/>
      <c r="B34" s="715"/>
      <c r="C34" s="736" t="s">
        <v>392</v>
      </c>
      <c r="D34" s="737"/>
      <c r="E34" s="737"/>
      <c r="F34" s="737"/>
      <c r="G34" s="737"/>
      <c r="H34" s="737"/>
      <c r="I34" s="737"/>
      <c r="J34" s="737"/>
      <c r="K34" s="737"/>
      <c r="L34" s="737"/>
      <c r="M34" s="738"/>
      <c r="N34" s="363"/>
      <c r="O34" s="363"/>
      <c r="P34" s="363"/>
      <c r="Q34" s="363"/>
      <c r="R34" s="357"/>
    </row>
    <row r="35" spans="1:20" ht="6" customHeight="1" x14ac:dyDescent="0.15">
      <c r="A35" s="124"/>
      <c r="B35" s="124"/>
      <c r="C35" s="127"/>
      <c r="D35" s="127"/>
      <c r="E35" s="127"/>
      <c r="F35" s="127"/>
      <c r="G35" s="127"/>
      <c r="H35" s="127"/>
      <c r="I35" s="127"/>
      <c r="J35" s="127"/>
      <c r="K35" s="127"/>
      <c r="L35" s="127"/>
      <c r="M35" s="127"/>
      <c r="N35" s="127"/>
      <c r="O35" s="127"/>
      <c r="P35" s="127"/>
      <c r="Q35" s="127"/>
      <c r="R35" s="128"/>
    </row>
    <row r="36" spans="1:20" ht="14.25" x14ac:dyDescent="0.15">
      <c r="A36" s="705" t="s">
        <v>152</v>
      </c>
      <c r="B36" s="706"/>
      <c r="C36" s="706"/>
      <c r="D36" s="706"/>
      <c r="E36" s="706"/>
      <c r="F36" s="706"/>
      <c r="G36" s="706"/>
      <c r="H36" s="706"/>
      <c r="I36" s="706"/>
      <c r="J36" s="706"/>
      <c r="K36" s="706"/>
      <c r="L36" s="706"/>
      <c r="M36" s="706"/>
      <c r="N36" s="706"/>
      <c r="O36" s="706"/>
      <c r="P36" s="706"/>
      <c r="Q36" s="706"/>
      <c r="R36" s="707"/>
      <c r="S36" s="9"/>
      <c r="T36" s="9"/>
    </row>
    <row r="37" spans="1:20" s="3" customFormat="1" ht="24.95" customHeight="1" x14ac:dyDescent="0.15">
      <c r="A37" s="311"/>
      <c r="B37" s="147" t="s">
        <v>594</v>
      </c>
      <c r="C37" s="702"/>
      <c r="D37" s="703"/>
      <c r="E37" s="703"/>
      <c r="F37" s="703"/>
      <c r="G37" s="703"/>
      <c r="H37" s="703"/>
      <c r="I37" s="703"/>
      <c r="J37" s="703"/>
      <c r="K37" s="703"/>
      <c r="L37" s="703"/>
      <c r="M37" s="703"/>
      <c r="N37" s="703"/>
      <c r="O37" s="703"/>
      <c r="P37" s="703"/>
      <c r="Q37" s="703"/>
      <c r="R37" s="704"/>
    </row>
    <row r="38" spans="1:20" ht="13.5" x14ac:dyDescent="0.15">
      <c r="B38" s="142"/>
      <c r="C38" s="142"/>
      <c r="D38" s="142"/>
      <c r="E38" s="142"/>
      <c r="F38" s="142"/>
      <c r="G38" s="142"/>
      <c r="H38" s="142"/>
      <c r="I38" s="148">
        <v>4</v>
      </c>
      <c r="J38" s="142"/>
      <c r="K38" s="142"/>
      <c r="L38" s="142"/>
      <c r="M38" s="142"/>
      <c r="N38" s="142"/>
      <c r="O38" s="142"/>
      <c r="P38" s="142"/>
      <c r="Q38" s="142"/>
      <c r="R38" s="143" t="s">
        <v>475</v>
      </c>
    </row>
    <row r="42" spans="1:20" ht="69" customHeight="1" x14ac:dyDescent="0.15"/>
    <row r="43" spans="1:20" ht="69" customHeight="1" x14ac:dyDescent="0.15"/>
    <row r="44" spans="1:20" ht="69" customHeight="1" x14ac:dyDescent="0.15"/>
    <row r="45" spans="1:20" ht="69" customHeight="1" x14ac:dyDescent="0.15"/>
    <row r="46" spans="1:20" ht="69" customHeight="1" x14ac:dyDescent="0.15"/>
    <row r="47" spans="1:20" ht="69" customHeight="1" x14ac:dyDescent="0.15"/>
  </sheetData>
  <mergeCells count="50">
    <mergeCell ref="N11:R11"/>
    <mergeCell ref="C10:N10"/>
    <mergeCell ref="C24:R24"/>
    <mergeCell ref="A1:R1"/>
    <mergeCell ref="A2:B2"/>
    <mergeCell ref="C2:L2"/>
    <mergeCell ref="M2:R2"/>
    <mergeCell ref="A3:B3"/>
    <mergeCell ref="C3:H3"/>
    <mergeCell ref="M3:P3"/>
    <mergeCell ref="B8:B18"/>
    <mergeCell ref="C11:E11"/>
    <mergeCell ref="J11:L11"/>
    <mergeCell ref="N13:R13"/>
    <mergeCell ref="N14:R14"/>
    <mergeCell ref="N15:R15"/>
    <mergeCell ref="C17:D17"/>
    <mergeCell ref="C22:R22"/>
    <mergeCell ref="B33:B34"/>
    <mergeCell ref="N12:R12"/>
    <mergeCell ref="C34:M34"/>
    <mergeCell ref="C25:R25"/>
    <mergeCell ref="C33:L33"/>
    <mergeCell ref="C19:E19"/>
    <mergeCell ref="O19:R19"/>
    <mergeCell ref="C20:R20"/>
    <mergeCell ref="C21:R21"/>
    <mergeCell ref="C23:R23"/>
    <mergeCell ref="J5:L5"/>
    <mergeCell ref="M5:Q5"/>
    <mergeCell ref="J6:L6"/>
    <mergeCell ref="M6:Q6"/>
    <mergeCell ref="J7:L7"/>
    <mergeCell ref="M7:Q7"/>
    <mergeCell ref="C37:R37"/>
    <mergeCell ref="A36:R36"/>
    <mergeCell ref="C26:R26"/>
    <mergeCell ref="A28:A34"/>
    <mergeCell ref="B28:B29"/>
    <mergeCell ref="G28:H29"/>
    <mergeCell ref="I28:I29"/>
    <mergeCell ref="J28:K29"/>
    <mergeCell ref="G30:H30"/>
    <mergeCell ref="J30:K30"/>
    <mergeCell ref="I31:J31"/>
    <mergeCell ref="K31:L31"/>
    <mergeCell ref="I32:J32"/>
    <mergeCell ref="K32:L32"/>
    <mergeCell ref="A4:A26"/>
    <mergeCell ref="C4:R4"/>
  </mergeCells>
  <phoneticPr fontId="15"/>
  <dataValidations count="3">
    <dataValidation type="list" allowBlank="1" showInputMessage="1" showErrorMessage="1" sqref="J7:L7">
      <formula1>"　　　　,ミトン,上肢抑制,胴抑制（ベッド）,胴抑制（車椅子）,離床センサー,その他："</formula1>
    </dataValidation>
    <dataValidation type="list" allowBlank="1" showInputMessage="1" showErrorMessage="1" sqref="J6:L6">
      <formula1>"　　　　　,注意障害,半側空間無視,記憶障害,脱抑制,認知障害,興奮,徘徊,不眠,その他："</formula1>
    </dataValidation>
    <dataValidation type="list" allowBlank="1" showInputMessage="1" showErrorMessage="1" sqref="J5:L5">
      <formula1>"　　　　　,意識障害,視覚障害,難聴,言語障害,認知症,その他："</formula1>
    </dataValidation>
  </dataValidations>
  <pageMargins left="0.59055118110236227" right="0.19685039370078741" top="0.39370078740157483" bottom="0.19685039370078741"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2</xdr:col>
                    <xdr:colOff>85725</xdr:colOff>
                    <xdr:row>3</xdr:row>
                    <xdr:rowOff>28575</xdr:rowOff>
                  </from>
                  <to>
                    <xdr:col>4</xdr:col>
                    <xdr:colOff>47625</xdr:colOff>
                    <xdr:row>3</xdr:row>
                    <xdr:rowOff>238125</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4</xdr:col>
                    <xdr:colOff>0</xdr:colOff>
                    <xdr:row>3</xdr:row>
                    <xdr:rowOff>28575</xdr:rowOff>
                  </from>
                  <to>
                    <xdr:col>5</xdr:col>
                    <xdr:colOff>276225</xdr:colOff>
                    <xdr:row>3</xdr:row>
                    <xdr:rowOff>238125</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5</xdr:col>
                    <xdr:colOff>219075</xdr:colOff>
                    <xdr:row>3</xdr:row>
                    <xdr:rowOff>28575</xdr:rowOff>
                  </from>
                  <to>
                    <xdr:col>7</xdr:col>
                    <xdr:colOff>114300</xdr:colOff>
                    <xdr:row>3</xdr:row>
                    <xdr:rowOff>238125</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7</xdr:col>
                    <xdr:colOff>76200</xdr:colOff>
                    <xdr:row>3</xdr:row>
                    <xdr:rowOff>28575</xdr:rowOff>
                  </from>
                  <to>
                    <xdr:col>8</xdr:col>
                    <xdr:colOff>352425</xdr:colOff>
                    <xdr:row>3</xdr:row>
                    <xdr:rowOff>238125</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8</xdr:col>
                    <xdr:colOff>295275</xdr:colOff>
                    <xdr:row>3</xdr:row>
                    <xdr:rowOff>28575</xdr:rowOff>
                  </from>
                  <to>
                    <xdr:col>11</xdr:col>
                    <xdr:colOff>142875</xdr:colOff>
                    <xdr:row>3</xdr:row>
                    <xdr:rowOff>238125</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10</xdr:col>
                    <xdr:colOff>295275</xdr:colOff>
                    <xdr:row>3</xdr:row>
                    <xdr:rowOff>38100</xdr:rowOff>
                  </from>
                  <to>
                    <xdr:col>12</xdr:col>
                    <xdr:colOff>333375</xdr:colOff>
                    <xdr:row>3</xdr:row>
                    <xdr:rowOff>257175</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12</xdr:col>
                    <xdr:colOff>314325</xdr:colOff>
                    <xdr:row>3</xdr:row>
                    <xdr:rowOff>38100</xdr:rowOff>
                  </from>
                  <to>
                    <xdr:col>17</xdr:col>
                    <xdr:colOff>342900</xdr:colOff>
                    <xdr:row>3</xdr:row>
                    <xdr:rowOff>257175</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9</xdr:col>
                    <xdr:colOff>295275</xdr:colOff>
                    <xdr:row>3</xdr:row>
                    <xdr:rowOff>257175</xdr:rowOff>
                  </from>
                  <to>
                    <xdr:col>11</xdr:col>
                    <xdr:colOff>333375</xdr:colOff>
                    <xdr:row>3</xdr:row>
                    <xdr:rowOff>457200</xdr:rowOff>
                  </to>
                </anchor>
              </controlPr>
            </control>
          </mc:Choice>
        </mc:AlternateContent>
        <mc:AlternateContent xmlns:mc="http://schemas.openxmlformats.org/markup-compatibility/2006">
          <mc:Choice Requires="x14">
            <control shapeId="64521" r:id="rId12" name="Check Box 9">
              <controlPr defaultSize="0" autoFill="0" autoLine="0" autoPict="0">
                <anchor moveWithCells="1">
                  <from>
                    <xdr:col>13</xdr:col>
                    <xdr:colOff>85725</xdr:colOff>
                    <xdr:row>3</xdr:row>
                    <xdr:rowOff>266700</xdr:rowOff>
                  </from>
                  <to>
                    <xdr:col>15</xdr:col>
                    <xdr:colOff>104775</xdr:colOff>
                    <xdr:row>3</xdr:row>
                    <xdr:rowOff>466725</xdr:rowOff>
                  </to>
                </anchor>
              </controlPr>
            </control>
          </mc:Choice>
        </mc:AlternateContent>
        <mc:AlternateContent xmlns:mc="http://schemas.openxmlformats.org/markup-compatibility/2006">
          <mc:Choice Requires="x14">
            <control shapeId="64522" r:id="rId13" name="Check Box 10">
              <controlPr defaultSize="0" autoFill="0" autoLine="0" autoPict="0">
                <anchor moveWithCells="1">
                  <from>
                    <xdr:col>2</xdr:col>
                    <xdr:colOff>85725</xdr:colOff>
                    <xdr:row>7</xdr:row>
                    <xdr:rowOff>95250</xdr:rowOff>
                  </from>
                  <to>
                    <xdr:col>3</xdr:col>
                    <xdr:colOff>304800</xdr:colOff>
                    <xdr:row>7</xdr:row>
                    <xdr:rowOff>238125</xdr:rowOff>
                  </to>
                </anchor>
              </controlPr>
            </control>
          </mc:Choice>
        </mc:AlternateContent>
        <mc:AlternateContent xmlns:mc="http://schemas.openxmlformats.org/markup-compatibility/2006">
          <mc:Choice Requires="x14">
            <control shapeId="64523" r:id="rId14" name="Check Box 11">
              <controlPr defaultSize="0" autoFill="0" autoLine="0" autoPict="0">
                <anchor moveWithCells="1">
                  <from>
                    <xdr:col>4</xdr:col>
                    <xdr:colOff>266700</xdr:colOff>
                    <xdr:row>7</xdr:row>
                    <xdr:rowOff>95250</xdr:rowOff>
                  </from>
                  <to>
                    <xdr:col>6</xdr:col>
                    <xdr:colOff>276225</xdr:colOff>
                    <xdr:row>7</xdr:row>
                    <xdr:rowOff>238125</xdr:rowOff>
                  </to>
                </anchor>
              </controlPr>
            </control>
          </mc:Choice>
        </mc:AlternateContent>
        <mc:AlternateContent xmlns:mc="http://schemas.openxmlformats.org/markup-compatibility/2006">
          <mc:Choice Requires="x14">
            <control shapeId="64524" r:id="rId15" name="Check Box 12">
              <controlPr defaultSize="0" autoFill="0" autoLine="0" autoPict="0">
                <anchor moveWithCells="1">
                  <from>
                    <xdr:col>8</xdr:col>
                    <xdr:colOff>295275</xdr:colOff>
                    <xdr:row>7</xdr:row>
                    <xdr:rowOff>95250</xdr:rowOff>
                  </from>
                  <to>
                    <xdr:col>10</xdr:col>
                    <xdr:colOff>314325</xdr:colOff>
                    <xdr:row>7</xdr:row>
                    <xdr:rowOff>238125</xdr:rowOff>
                  </to>
                </anchor>
              </controlPr>
            </control>
          </mc:Choice>
        </mc:AlternateContent>
        <mc:AlternateContent xmlns:mc="http://schemas.openxmlformats.org/markup-compatibility/2006">
          <mc:Choice Requires="x14">
            <control shapeId="64525" r:id="rId16" name="Check Box 13">
              <controlPr defaultSize="0" autoFill="0" autoLine="0" autoPict="0">
                <anchor moveWithCells="1">
                  <from>
                    <xdr:col>2</xdr:col>
                    <xdr:colOff>85725</xdr:colOff>
                    <xdr:row>8</xdr:row>
                    <xdr:rowOff>19050</xdr:rowOff>
                  </from>
                  <to>
                    <xdr:col>4</xdr:col>
                    <xdr:colOff>352425</xdr:colOff>
                    <xdr:row>8</xdr:row>
                    <xdr:rowOff>247650</xdr:rowOff>
                  </to>
                </anchor>
              </controlPr>
            </control>
          </mc:Choice>
        </mc:AlternateContent>
        <mc:AlternateContent xmlns:mc="http://schemas.openxmlformats.org/markup-compatibility/2006">
          <mc:Choice Requires="x14">
            <control shapeId="64531" r:id="rId17" name="Check Box 19">
              <controlPr defaultSize="0" autoFill="0" autoLine="0" autoPict="0">
                <anchor moveWithCells="1">
                  <from>
                    <xdr:col>2</xdr:col>
                    <xdr:colOff>76200</xdr:colOff>
                    <xdr:row>17</xdr:row>
                    <xdr:rowOff>38100</xdr:rowOff>
                  </from>
                  <to>
                    <xdr:col>4</xdr:col>
                    <xdr:colOff>342900</xdr:colOff>
                    <xdr:row>17</xdr:row>
                    <xdr:rowOff>200025</xdr:rowOff>
                  </to>
                </anchor>
              </controlPr>
            </control>
          </mc:Choice>
        </mc:AlternateContent>
        <mc:AlternateContent xmlns:mc="http://schemas.openxmlformats.org/markup-compatibility/2006">
          <mc:Choice Requires="x14">
            <control shapeId="64532" r:id="rId18" name="Check Box 20">
              <controlPr defaultSize="0" autoFill="0" autoLine="0" autoPict="0">
                <anchor moveWithCells="1">
                  <from>
                    <xdr:col>4</xdr:col>
                    <xdr:colOff>152400</xdr:colOff>
                    <xdr:row>17</xdr:row>
                    <xdr:rowOff>38100</xdr:rowOff>
                  </from>
                  <to>
                    <xdr:col>5</xdr:col>
                    <xdr:colOff>371475</xdr:colOff>
                    <xdr:row>17</xdr:row>
                    <xdr:rowOff>200025</xdr:rowOff>
                  </to>
                </anchor>
              </controlPr>
            </control>
          </mc:Choice>
        </mc:AlternateContent>
        <mc:AlternateContent xmlns:mc="http://schemas.openxmlformats.org/markup-compatibility/2006">
          <mc:Choice Requires="x14">
            <control shapeId="64533" r:id="rId19" name="Check Box 21">
              <controlPr defaultSize="0" autoFill="0" autoLine="0" autoPict="0">
                <anchor moveWithCells="1">
                  <from>
                    <xdr:col>6</xdr:col>
                    <xdr:colOff>66675</xdr:colOff>
                    <xdr:row>17</xdr:row>
                    <xdr:rowOff>38100</xdr:rowOff>
                  </from>
                  <to>
                    <xdr:col>7</xdr:col>
                    <xdr:colOff>285750</xdr:colOff>
                    <xdr:row>17</xdr:row>
                    <xdr:rowOff>200025</xdr:rowOff>
                  </to>
                </anchor>
              </controlPr>
            </control>
          </mc:Choice>
        </mc:AlternateContent>
        <mc:AlternateContent xmlns:mc="http://schemas.openxmlformats.org/markup-compatibility/2006">
          <mc:Choice Requires="x14">
            <control shapeId="64534" r:id="rId20" name="Check Box 22">
              <controlPr defaultSize="0" autoFill="0" autoLine="0" autoPict="0">
                <anchor moveWithCells="1">
                  <from>
                    <xdr:col>7</xdr:col>
                    <xdr:colOff>228600</xdr:colOff>
                    <xdr:row>17</xdr:row>
                    <xdr:rowOff>38100</xdr:rowOff>
                  </from>
                  <to>
                    <xdr:col>11</xdr:col>
                    <xdr:colOff>180975</xdr:colOff>
                    <xdr:row>17</xdr:row>
                    <xdr:rowOff>200025</xdr:rowOff>
                  </to>
                </anchor>
              </controlPr>
            </control>
          </mc:Choice>
        </mc:AlternateContent>
        <mc:AlternateContent xmlns:mc="http://schemas.openxmlformats.org/markup-compatibility/2006">
          <mc:Choice Requires="x14">
            <control shapeId="64535" r:id="rId21" name="Check Box 23">
              <controlPr defaultSize="0" autoFill="0" autoLine="0" autoPict="0">
                <anchor moveWithCells="1">
                  <from>
                    <xdr:col>11</xdr:col>
                    <xdr:colOff>142875</xdr:colOff>
                    <xdr:row>17</xdr:row>
                    <xdr:rowOff>38100</xdr:rowOff>
                  </from>
                  <to>
                    <xdr:col>12</xdr:col>
                    <xdr:colOff>333375</xdr:colOff>
                    <xdr:row>17</xdr:row>
                    <xdr:rowOff>200025</xdr:rowOff>
                  </to>
                </anchor>
              </controlPr>
            </control>
          </mc:Choice>
        </mc:AlternateContent>
        <mc:AlternateContent xmlns:mc="http://schemas.openxmlformats.org/markup-compatibility/2006">
          <mc:Choice Requires="x14">
            <control shapeId="64536" r:id="rId22" name="Check Box 24">
              <controlPr defaultSize="0" autoFill="0" autoLine="0" autoPict="0">
                <anchor moveWithCells="1">
                  <from>
                    <xdr:col>12</xdr:col>
                    <xdr:colOff>295275</xdr:colOff>
                    <xdr:row>17</xdr:row>
                    <xdr:rowOff>38100</xdr:rowOff>
                  </from>
                  <to>
                    <xdr:col>14</xdr:col>
                    <xdr:colOff>228600</xdr:colOff>
                    <xdr:row>17</xdr:row>
                    <xdr:rowOff>200025</xdr:rowOff>
                  </to>
                </anchor>
              </controlPr>
            </control>
          </mc:Choice>
        </mc:AlternateContent>
        <mc:AlternateContent xmlns:mc="http://schemas.openxmlformats.org/markup-compatibility/2006">
          <mc:Choice Requires="x14">
            <control shapeId="64537" r:id="rId23" name="Check Box 25">
              <controlPr defaultSize="0" autoFill="0" autoLine="0" autoPict="0">
                <anchor moveWithCells="1">
                  <from>
                    <xdr:col>2</xdr:col>
                    <xdr:colOff>85725</xdr:colOff>
                    <xdr:row>18</xdr:row>
                    <xdr:rowOff>9525</xdr:rowOff>
                  </from>
                  <to>
                    <xdr:col>3</xdr:col>
                    <xdr:colOff>304800</xdr:colOff>
                    <xdr:row>18</xdr:row>
                    <xdr:rowOff>238125</xdr:rowOff>
                  </to>
                </anchor>
              </controlPr>
            </control>
          </mc:Choice>
        </mc:AlternateContent>
        <mc:AlternateContent xmlns:mc="http://schemas.openxmlformats.org/markup-compatibility/2006">
          <mc:Choice Requires="x14">
            <control shapeId="64538" r:id="rId24" name="Check Box 26">
              <controlPr defaultSize="0" autoFill="0" autoLine="0" autoPict="0">
                <anchor moveWithCells="1">
                  <from>
                    <xdr:col>4</xdr:col>
                    <xdr:colOff>0</xdr:colOff>
                    <xdr:row>18</xdr:row>
                    <xdr:rowOff>9525</xdr:rowOff>
                  </from>
                  <to>
                    <xdr:col>6</xdr:col>
                    <xdr:colOff>9525</xdr:colOff>
                    <xdr:row>18</xdr:row>
                    <xdr:rowOff>238125</xdr:rowOff>
                  </to>
                </anchor>
              </controlPr>
            </control>
          </mc:Choice>
        </mc:AlternateContent>
        <mc:AlternateContent xmlns:mc="http://schemas.openxmlformats.org/markup-compatibility/2006">
          <mc:Choice Requires="x14">
            <control shapeId="64539" r:id="rId25" name="Check Box 27">
              <controlPr defaultSize="0" autoFill="0" autoLine="0" autoPict="0">
                <anchor moveWithCells="1">
                  <from>
                    <xdr:col>8</xdr:col>
                    <xdr:colOff>304800</xdr:colOff>
                    <xdr:row>18</xdr:row>
                    <xdr:rowOff>9525</xdr:rowOff>
                  </from>
                  <to>
                    <xdr:col>10</xdr:col>
                    <xdr:colOff>314325</xdr:colOff>
                    <xdr:row>18</xdr:row>
                    <xdr:rowOff>238125</xdr:rowOff>
                  </to>
                </anchor>
              </controlPr>
            </control>
          </mc:Choice>
        </mc:AlternateContent>
        <mc:AlternateContent xmlns:mc="http://schemas.openxmlformats.org/markup-compatibility/2006">
          <mc:Choice Requires="x14">
            <control shapeId="64540" r:id="rId26" name="Check Box 28">
              <controlPr defaultSize="0" autoFill="0" autoLine="0" autoPict="0">
                <anchor moveWithCells="1">
                  <from>
                    <xdr:col>4</xdr:col>
                    <xdr:colOff>0</xdr:colOff>
                    <xdr:row>18</xdr:row>
                    <xdr:rowOff>190500</xdr:rowOff>
                  </from>
                  <to>
                    <xdr:col>5</xdr:col>
                    <xdr:colOff>238125</xdr:colOff>
                    <xdr:row>18</xdr:row>
                    <xdr:rowOff>419100</xdr:rowOff>
                  </to>
                </anchor>
              </controlPr>
            </control>
          </mc:Choice>
        </mc:AlternateContent>
        <mc:AlternateContent xmlns:mc="http://schemas.openxmlformats.org/markup-compatibility/2006">
          <mc:Choice Requires="x14">
            <control shapeId="64541" r:id="rId27" name="Check Box 29">
              <controlPr defaultSize="0" autoFill="0" autoLine="0" autoPict="0">
                <anchor moveWithCells="1">
                  <from>
                    <xdr:col>5</xdr:col>
                    <xdr:colOff>295275</xdr:colOff>
                    <xdr:row>18</xdr:row>
                    <xdr:rowOff>190500</xdr:rowOff>
                  </from>
                  <to>
                    <xdr:col>7</xdr:col>
                    <xdr:colOff>295275</xdr:colOff>
                    <xdr:row>18</xdr:row>
                    <xdr:rowOff>419100</xdr:rowOff>
                  </to>
                </anchor>
              </controlPr>
            </control>
          </mc:Choice>
        </mc:AlternateContent>
        <mc:AlternateContent xmlns:mc="http://schemas.openxmlformats.org/markup-compatibility/2006">
          <mc:Choice Requires="x14">
            <control shapeId="64542" r:id="rId28" name="Check Box 30">
              <controlPr defaultSize="0" autoFill="0" autoLine="0" autoPict="0">
                <anchor moveWithCells="1">
                  <from>
                    <xdr:col>7</xdr:col>
                    <xdr:colOff>295275</xdr:colOff>
                    <xdr:row>18</xdr:row>
                    <xdr:rowOff>190500</xdr:rowOff>
                  </from>
                  <to>
                    <xdr:col>9</xdr:col>
                    <xdr:colOff>66675</xdr:colOff>
                    <xdr:row>18</xdr:row>
                    <xdr:rowOff>419100</xdr:rowOff>
                  </to>
                </anchor>
              </controlPr>
            </control>
          </mc:Choice>
        </mc:AlternateContent>
        <mc:AlternateContent xmlns:mc="http://schemas.openxmlformats.org/markup-compatibility/2006">
          <mc:Choice Requires="x14">
            <control shapeId="64543" r:id="rId29" name="Check Box 31">
              <controlPr defaultSize="0" autoFill="0" autoLine="0" autoPict="0">
                <anchor moveWithCells="1">
                  <from>
                    <xdr:col>9</xdr:col>
                    <xdr:colOff>66675</xdr:colOff>
                    <xdr:row>18</xdr:row>
                    <xdr:rowOff>190500</xdr:rowOff>
                  </from>
                  <to>
                    <xdr:col>10</xdr:col>
                    <xdr:colOff>257175</xdr:colOff>
                    <xdr:row>18</xdr:row>
                    <xdr:rowOff>419100</xdr:rowOff>
                  </to>
                </anchor>
              </controlPr>
            </control>
          </mc:Choice>
        </mc:AlternateContent>
        <mc:AlternateContent xmlns:mc="http://schemas.openxmlformats.org/markup-compatibility/2006">
          <mc:Choice Requires="x14">
            <control shapeId="64544" r:id="rId30" name="Check Box 32">
              <controlPr defaultSize="0" autoFill="0" autoLine="0" autoPict="0">
                <anchor moveWithCells="1">
                  <from>
                    <xdr:col>10</xdr:col>
                    <xdr:colOff>238125</xdr:colOff>
                    <xdr:row>18</xdr:row>
                    <xdr:rowOff>200025</xdr:rowOff>
                  </from>
                  <to>
                    <xdr:col>13</xdr:col>
                    <xdr:colOff>85725</xdr:colOff>
                    <xdr:row>19</xdr:row>
                    <xdr:rowOff>0</xdr:rowOff>
                  </to>
                </anchor>
              </controlPr>
            </control>
          </mc:Choice>
        </mc:AlternateContent>
        <mc:AlternateContent xmlns:mc="http://schemas.openxmlformats.org/markup-compatibility/2006">
          <mc:Choice Requires="x14">
            <control shapeId="64545" r:id="rId31" name="Check Box 33">
              <controlPr defaultSize="0" autoFill="0" autoLine="0" autoPict="0">
                <anchor moveWithCells="1">
                  <from>
                    <xdr:col>13</xdr:col>
                    <xdr:colOff>66675</xdr:colOff>
                    <xdr:row>18</xdr:row>
                    <xdr:rowOff>200025</xdr:rowOff>
                  </from>
                  <to>
                    <xdr:col>14</xdr:col>
                    <xdr:colOff>371475</xdr:colOff>
                    <xdr:row>19</xdr:row>
                    <xdr:rowOff>0</xdr:rowOff>
                  </to>
                </anchor>
              </controlPr>
            </control>
          </mc:Choice>
        </mc:AlternateContent>
        <mc:AlternateContent xmlns:mc="http://schemas.openxmlformats.org/markup-compatibility/2006">
          <mc:Choice Requires="x14">
            <control shapeId="64546" r:id="rId32" name="Check Box 34">
              <controlPr defaultSize="0" autoFill="0" autoLine="0" autoPict="0">
                <anchor moveWithCells="1">
                  <from>
                    <xdr:col>2</xdr:col>
                    <xdr:colOff>85725</xdr:colOff>
                    <xdr:row>19</xdr:row>
                    <xdr:rowOff>66675</xdr:rowOff>
                  </from>
                  <to>
                    <xdr:col>5</xdr:col>
                    <xdr:colOff>371475</xdr:colOff>
                    <xdr:row>19</xdr:row>
                    <xdr:rowOff>295275</xdr:rowOff>
                  </to>
                </anchor>
              </controlPr>
            </control>
          </mc:Choice>
        </mc:AlternateContent>
        <mc:AlternateContent xmlns:mc="http://schemas.openxmlformats.org/markup-compatibility/2006">
          <mc:Choice Requires="x14">
            <control shapeId="64547" r:id="rId33" name="Check Box 35">
              <controlPr defaultSize="0" autoFill="0" autoLine="0" autoPict="0">
                <anchor moveWithCells="1">
                  <from>
                    <xdr:col>8</xdr:col>
                    <xdr:colOff>304800</xdr:colOff>
                    <xdr:row>19</xdr:row>
                    <xdr:rowOff>66675</xdr:rowOff>
                  </from>
                  <to>
                    <xdr:col>14</xdr:col>
                    <xdr:colOff>76200</xdr:colOff>
                    <xdr:row>19</xdr:row>
                    <xdr:rowOff>295275</xdr:rowOff>
                  </to>
                </anchor>
              </controlPr>
            </control>
          </mc:Choice>
        </mc:AlternateContent>
        <mc:AlternateContent xmlns:mc="http://schemas.openxmlformats.org/markup-compatibility/2006">
          <mc:Choice Requires="x14">
            <control shapeId="64548" r:id="rId34" name="Check Box 36">
              <controlPr defaultSize="0" autoFill="0" autoLine="0" autoPict="0">
                <anchor moveWithCells="1">
                  <from>
                    <xdr:col>2</xdr:col>
                    <xdr:colOff>85725</xdr:colOff>
                    <xdr:row>20</xdr:row>
                    <xdr:rowOff>66675</xdr:rowOff>
                  </from>
                  <to>
                    <xdr:col>4</xdr:col>
                    <xdr:colOff>114300</xdr:colOff>
                    <xdr:row>20</xdr:row>
                    <xdr:rowOff>295275</xdr:rowOff>
                  </to>
                </anchor>
              </controlPr>
            </control>
          </mc:Choice>
        </mc:AlternateContent>
        <mc:AlternateContent xmlns:mc="http://schemas.openxmlformats.org/markup-compatibility/2006">
          <mc:Choice Requires="x14">
            <control shapeId="64549" r:id="rId35" name="Check Box 37">
              <controlPr defaultSize="0" autoFill="0" autoLine="0" autoPict="0">
                <anchor moveWithCells="1">
                  <from>
                    <xdr:col>8</xdr:col>
                    <xdr:colOff>304800</xdr:colOff>
                    <xdr:row>20</xdr:row>
                    <xdr:rowOff>66675</xdr:rowOff>
                  </from>
                  <to>
                    <xdr:col>10</xdr:col>
                    <xdr:colOff>314325</xdr:colOff>
                    <xdr:row>20</xdr:row>
                    <xdr:rowOff>295275</xdr:rowOff>
                  </to>
                </anchor>
              </controlPr>
            </control>
          </mc:Choice>
        </mc:AlternateContent>
        <mc:AlternateContent xmlns:mc="http://schemas.openxmlformats.org/markup-compatibility/2006">
          <mc:Choice Requires="x14">
            <control shapeId="64550" r:id="rId36" name="Check Box 38">
              <controlPr defaultSize="0" autoFill="0" autoLine="0" autoPict="0">
                <anchor moveWithCells="1">
                  <from>
                    <xdr:col>2</xdr:col>
                    <xdr:colOff>85725</xdr:colOff>
                    <xdr:row>21</xdr:row>
                    <xdr:rowOff>76200</xdr:rowOff>
                  </from>
                  <to>
                    <xdr:col>4</xdr:col>
                    <xdr:colOff>114300</xdr:colOff>
                    <xdr:row>21</xdr:row>
                    <xdr:rowOff>295275</xdr:rowOff>
                  </to>
                </anchor>
              </controlPr>
            </control>
          </mc:Choice>
        </mc:AlternateContent>
        <mc:AlternateContent xmlns:mc="http://schemas.openxmlformats.org/markup-compatibility/2006">
          <mc:Choice Requires="x14">
            <control shapeId="64551" r:id="rId37" name="Check Box 39">
              <controlPr defaultSize="0" autoFill="0" autoLine="0" autoPict="0">
                <anchor moveWithCells="1">
                  <from>
                    <xdr:col>8</xdr:col>
                    <xdr:colOff>314325</xdr:colOff>
                    <xdr:row>21</xdr:row>
                    <xdr:rowOff>66675</xdr:rowOff>
                  </from>
                  <to>
                    <xdr:col>10</xdr:col>
                    <xdr:colOff>333375</xdr:colOff>
                    <xdr:row>21</xdr:row>
                    <xdr:rowOff>295275</xdr:rowOff>
                  </to>
                </anchor>
              </controlPr>
            </control>
          </mc:Choice>
        </mc:AlternateContent>
        <mc:AlternateContent xmlns:mc="http://schemas.openxmlformats.org/markup-compatibility/2006">
          <mc:Choice Requires="x14">
            <control shapeId="64552" r:id="rId38" name="Check Box 40">
              <controlPr defaultSize="0" autoFill="0" autoLine="0" autoPict="0">
                <anchor moveWithCells="1">
                  <from>
                    <xdr:col>4</xdr:col>
                    <xdr:colOff>0</xdr:colOff>
                    <xdr:row>21</xdr:row>
                    <xdr:rowOff>66675</xdr:rowOff>
                  </from>
                  <to>
                    <xdr:col>8</xdr:col>
                    <xdr:colOff>123825</xdr:colOff>
                    <xdr:row>21</xdr:row>
                    <xdr:rowOff>295275</xdr:rowOff>
                  </to>
                </anchor>
              </controlPr>
            </control>
          </mc:Choice>
        </mc:AlternateContent>
        <mc:AlternateContent xmlns:mc="http://schemas.openxmlformats.org/markup-compatibility/2006">
          <mc:Choice Requires="x14">
            <control shapeId="64553" r:id="rId39" name="Check Box 41">
              <controlPr defaultSize="0" autoFill="0" autoLine="0" autoPict="0">
                <anchor moveWithCells="1">
                  <from>
                    <xdr:col>2</xdr:col>
                    <xdr:colOff>85725</xdr:colOff>
                    <xdr:row>22</xdr:row>
                    <xdr:rowOff>76200</xdr:rowOff>
                  </from>
                  <to>
                    <xdr:col>4</xdr:col>
                    <xdr:colOff>114300</xdr:colOff>
                    <xdr:row>22</xdr:row>
                    <xdr:rowOff>295275</xdr:rowOff>
                  </to>
                </anchor>
              </controlPr>
            </control>
          </mc:Choice>
        </mc:AlternateContent>
        <mc:AlternateContent xmlns:mc="http://schemas.openxmlformats.org/markup-compatibility/2006">
          <mc:Choice Requires="x14">
            <control shapeId="64554" r:id="rId40" name="Check Box 42">
              <controlPr defaultSize="0" autoFill="0" autoLine="0" autoPict="0">
                <anchor moveWithCells="1">
                  <from>
                    <xdr:col>8</xdr:col>
                    <xdr:colOff>314325</xdr:colOff>
                    <xdr:row>22</xdr:row>
                    <xdr:rowOff>66675</xdr:rowOff>
                  </from>
                  <to>
                    <xdr:col>10</xdr:col>
                    <xdr:colOff>333375</xdr:colOff>
                    <xdr:row>22</xdr:row>
                    <xdr:rowOff>295275</xdr:rowOff>
                  </to>
                </anchor>
              </controlPr>
            </control>
          </mc:Choice>
        </mc:AlternateContent>
        <mc:AlternateContent xmlns:mc="http://schemas.openxmlformats.org/markup-compatibility/2006">
          <mc:Choice Requires="x14">
            <control shapeId="64555" r:id="rId41" name="Check Box 43">
              <controlPr defaultSize="0" autoFill="0" autoLine="0" autoPict="0">
                <anchor moveWithCells="1">
                  <from>
                    <xdr:col>4</xdr:col>
                    <xdr:colOff>0</xdr:colOff>
                    <xdr:row>22</xdr:row>
                    <xdr:rowOff>66675</xdr:rowOff>
                  </from>
                  <to>
                    <xdr:col>8</xdr:col>
                    <xdr:colOff>123825</xdr:colOff>
                    <xdr:row>22</xdr:row>
                    <xdr:rowOff>295275</xdr:rowOff>
                  </to>
                </anchor>
              </controlPr>
            </control>
          </mc:Choice>
        </mc:AlternateContent>
        <mc:AlternateContent xmlns:mc="http://schemas.openxmlformats.org/markup-compatibility/2006">
          <mc:Choice Requires="x14">
            <control shapeId="64556" r:id="rId42" name="Check Box 44">
              <controlPr defaultSize="0" autoFill="0" autoLine="0" autoPict="0">
                <anchor moveWithCells="1">
                  <from>
                    <xdr:col>2</xdr:col>
                    <xdr:colOff>85725</xdr:colOff>
                    <xdr:row>23</xdr:row>
                    <xdr:rowOff>76200</xdr:rowOff>
                  </from>
                  <to>
                    <xdr:col>3</xdr:col>
                    <xdr:colOff>304800</xdr:colOff>
                    <xdr:row>23</xdr:row>
                    <xdr:rowOff>304800</xdr:rowOff>
                  </to>
                </anchor>
              </controlPr>
            </control>
          </mc:Choice>
        </mc:AlternateContent>
        <mc:AlternateContent xmlns:mc="http://schemas.openxmlformats.org/markup-compatibility/2006">
          <mc:Choice Requires="x14">
            <control shapeId="64557" r:id="rId43" name="Check Box 45">
              <controlPr defaultSize="0" autoFill="0" autoLine="0" autoPict="0">
                <anchor moveWithCells="1">
                  <from>
                    <xdr:col>4</xdr:col>
                    <xdr:colOff>0</xdr:colOff>
                    <xdr:row>23</xdr:row>
                    <xdr:rowOff>66675</xdr:rowOff>
                  </from>
                  <to>
                    <xdr:col>6</xdr:col>
                    <xdr:colOff>9525</xdr:colOff>
                    <xdr:row>23</xdr:row>
                    <xdr:rowOff>295275</xdr:rowOff>
                  </to>
                </anchor>
              </controlPr>
            </control>
          </mc:Choice>
        </mc:AlternateContent>
        <mc:AlternateContent xmlns:mc="http://schemas.openxmlformats.org/markup-compatibility/2006">
          <mc:Choice Requires="x14">
            <control shapeId="64558" r:id="rId44" name="Check Box 46">
              <controlPr defaultSize="0" autoFill="0" autoLine="0" autoPict="0">
                <anchor moveWithCells="1">
                  <from>
                    <xdr:col>8</xdr:col>
                    <xdr:colOff>314325</xdr:colOff>
                    <xdr:row>23</xdr:row>
                    <xdr:rowOff>76200</xdr:rowOff>
                  </from>
                  <to>
                    <xdr:col>10</xdr:col>
                    <xdr:colOff>333375</xdr:colOff>
                    <xdr:row>23</xdr:row>
                    <xdr:rowOff>304800</xdr:rowOff>
                  </to>
                </anchor>
              </controlPr>
            </control>
          </mc:Choice>
        </mc:AlternateContent>
        <mc:AlternateContent xmlns:mc="http://schemas.openxmlformats.org/markup-compatibility/2006">
          <mc:Choice Requires="x14">
            <control shapeId="64559" r:id="rId45" name="Check Box 47">
              <controlPr defaultSize="0" autoFill="0" autoLine="0" autoPict="0">
                <anchor moveWithCells="1">
                  <from>
                    <xdr:col>2</xdr:col>
                    <xdr:colOff>85725</xdr:colOff>
                    <xdr:row>27</xdr:row>
                    <xdr:rowOff>85725</xdr:rowOff>
                  </from>
                  <to>
                    <xdr:col>3</xdr:col>
                    <xdr:colOff>200025</xdr:colOff>
                    <xdr:row>29</xdr:row>
                    <xdr:rowOff>9525</xdr:rowOff>
                  </to>
                </anchor>
              </controlPr>
            </control>
          </mc:Choice>
        </mc:AlternateContent>
        <mc:AlternateContent xmlns:mc="http://schemas.openxmlformats.org/markup-compatibility/2006">
          <mc:Choice Requires="x14">
            <control shapeId="64560" r:id="rId46" name="Check Box 48">
              <controlPr defaultSize="0" autoFill="0" autoLine="0" autoPict="0">
                <anchor moveWithCells="1">
                  <from>
                    <xdr:col>3</xdr:col>
                    <xdr:colOff>142875</xdr:colOff>
                    <xdr:row>27</xdr:row>
                    <xdr:rowOff>85725</xdr:rowOff>
                  </from>
                  <to>
                    <xdr:col>5</xdr:col>
                    <xdr:colOff>9525</xdr:colOff>
                    <xdr:row>29</xdr:row>
                    <xdr:rowOff>9525</xdr:rowOff>
                  </to>
                </anchor>
              </controlPr>
            </control>
          </mc:Choice>
        </mc:AlternateContent>
        <mc:AlternateContent xmlns:mc="http://schemas.openxmlformats.org/markup-compatibility/2006">
          <mc:Choice Requires="x14">
            <control shapeId="64561" r:id="rId47" name="Check Box 49">
              <controlPr defaultSize="0" autoFill="0" autoLine="0" autoPict="0">
                <anchor moveWithCells="1">
                  <from>
                    <xdr:col>11</xdr:col>
                    <xdr:colOff>66675</xdr:colOff>
                    <xdr:row>27</xdr:row>
                    <xdr:rowOff>76200</xdr:rowOff>
                  </from>
                  <to>
                    <xdr:col>12</xdr:col>
                    <xdr:colOff>161925</xdr:colOff>
                    <xdr:row>29</xdr:row>
                    <xdr:rowOff>0</xdr:rowOff>
                  </to>
                </anchor>
              </controlPr>
            </control>
          </mc:Choice>
        </mc:AlternateContent>
        <mc:AlternateContent xmlns:mc="http://schemas.openxmlformats.org/markup-compatibility/2006">
          <mc:Choice Requires="x14">
            <control shapeId="64562" r:id="rId48" name="Check Box 50">
              <controlPr defaultSize="0" autoFill="0" autoLine="0" autoPict="0">
                <anchor moveWithCells="1">
                  <from>
                    <xdr:col>7</xdr:col>
                    <xdr:colOff>190500</xdr:colOff>
                    <xdr:row>27</xdr:row>
                    <xdr:rowOff>66675</xdr:rowOff>
                  </from>
                  <to>
                    <xdr:col>8</xdr:col>
                    <xdr:colOff>371475</xdr:colOff>
                    <xdr:row>28</xdr:row>
                    <xdr:rowOff>142875</xdr:rowOff>
                  </to>
                </anchor>
              </controlPr>
            </control>
          </mc:Choice>
        </mc:AlternateContent>
        <mc:AlternateContent xmlns:mc="http://schemas.openxmlformats.org/markup-compatibility/2006">
          <mc:Choice Requires="x14">
            <control shapeId="64563" r:id="rId49" name="Check Box 51">
              <controlPr defaultSize="0" autoFill="0" autoLine="0" autoPict="0">
                <anchor moveWithCells="1">
                  <from>
                    <xdr:col>4</xdr:col>
                    <xdr:colOff>314325</xdr:colOff>
                    <xdr:row>27</xdr:row>
                    <xdr:rowOff>85725</xdr:rowOff>
                  </from>
                  <to>
                    <xdr:col>6</xdr:col>
                    <xdr:colOff>76200</xdr:colOff>
                    <xdr:row>29</xdr:row>
                    <xdr:rowOff>9525</xdr:rowOff>
                  </to>
                </anchor>
              </controlPr>
            </control>
          </mc:Choice>
        </mc:AlternateContent>
        <mc:AlternateContent xmlns:mc="http://schemas.openxmlformats.org/markup-compatibility/2006">
          <mc:Choice Requires="x14">
            <control shapeId="64564" r:id="rId50" name="Check Box 52">
              <controlPr defaultSize="0" autoFill="0" autoLine="0" autoPict="0">
                <anchor moveWithCells="1">
                  <from>
                    <xdr:col>2</xdr:col>
                    <xdr:colOff>85725</xdr:colOff>
                    <xdr:row>29</xdr:row>
                    <xdr:rowOff>76200</xdr:rowOff>
                  </from>
                  <to>
                    <xdr:col>3</xdr:col>
                    <xdr:colOff>342900</xdr:colOff>
                    <xdr:row>29</xdr:row>
                    <xdr:rowOff>304800</xdr:rowOff>
                  </to>
                </anchor>
              </controlPr>
            </control>
          </mc:Choice>
        </mc:AlternateContent>
        <mc:AlternateContent xmlns:mc="http://schemas.openxmlformats.org/markup-compatibility/2006">
          <mc:Choice Requires="x14">
            <control shapeId="64565" r:id="rId51" name="Check Box 53">
              <controlPr defaultSize="0" autoFill="0" autoLine="0" autoPict="0">
                <anchor moveWithCells="1">
                  <from>
                    <xdr:col>4</xdr:col>
                    <xdr:colOff>314325</xdr:colOff>
                    <xdr:row>29</xdr:row>
                    <xdr:rowOff>76200</xdr:rowOff>
                  </from>
                  <to>
                    <xdr:col>6</xdr:col>
                    <xdr:colOff>76200</xdr:colOff>
                    <xdr:row>29</xdr:row>
                    <xdr:rowOff>304800</xdr:rowOff>
                  </to>
                </anchor>
              </controlPr>
            </control>
          </mc:Choice>
        </mc:AlternateContent>
        <mc:AlternateContent xmlns:mc="http://schemas.openxmlformats.org/markup-compatibility/2006">
          <mc:Choice Requires="x14">
            <control shapeId="64566" r:id="rId52" name="Check Box 54">
              <controlPr defaultSize="0" autoFill="0" autoLine="0" autoPict="0">
                <anchor moveWithCells="1">
                  <from>
                    <xdr:col>7</xdr:col>
                    <xdr:colOff>200025</xdr:colOff>
                    <xdr:row>29</xdr:row>
                    <xdr:rowOff>85725</xdr:rowOff>
                  </from>
                  <to>
                    <xdr:col>8</xdr:col>
                    <xdr:colOff>371475</xdr:colOff>
                    <xdr:row>30</xdr:row>
                    <xdr:rowOff>0</xdr:rowOff>
                  </to>
                </anchor>
              </controlPr>
            </control>
          </mc:Choice>
        </mc:AlternateContent>
        <mc:AlternateContent xmlns:mc="http://schemas.openxmlformats.org/markup-compatibility/2006">
          <mc:Choice Requires="x14">
            <control shapeId="64567" r:id="rId53" name="Check Box 55">
              <controlPr defaultSize="0" autoFill="0" autoLine="0" autoPict="0">
                <anchor moveWithCells="1">
                  <from>
                    <xdr:col>11</xdr:col>
                    <xdr:colOff>66675</xdr:colOff>
                    <xdr:row>29</xdr:row>
                    <xdr:rowOff>76200</xdr:rowOff>
                  </from>
                  <to>
                    <xdr:col>12</xdr:col>
                    <xdr:colOff>161925</xdr:colOff>
                    <xdr:row>29</xdr:row>
                    <xdr:rowOff>304800</xdr:rowOff>
                  </to>
                </anchor>
              </controlPr>
            </control>
          </mc:Choice>
        </mc:AlternateContent>
        <mc:AlternateContent xmlns:mc="http://schemas.openxmlformats.org/markup-compatibility/2006">
          <mc:Choice Requires="x14">
            <control shapeId="64568" r:id="rId54" name="Check Box 56">
              <controlPr defaultSize="0" autoFill="0" autoLine="0" autoPict="0">
                <anchor moveWithCells="1">
                  <from>
                    <xdr:col>2</xdr:col>
                    <xdr:colOff>104775</xdr:colOff>
                    <xdr:row>30</xdr:row>
                    <xdr:rowOff>76200</xdr:rowOff>
                  </from>
                  <to>
                    <xdr:col>3</xdr:col>
                    <xdr:colOff>352425</xdr:colOff>
                    <xdr:row>30</xdr:row>
                    <xdr:rowOff>304800</xdr:rowOff>
                  </to>
                </anchor>
              </controlPr>
            </control>
          </mc:Choice>
        </mc:AlternateContent>
        <mc:AlternateContent xmlns:mc="http://schemas.openxmlformats.org/markup-compatibility/2006">
          <mc:Choice Requires="x14">
            <control shapeId="64569" r:id="rId55" name="Check Box 57">
              <controlPr defaultSize="0" autoFill="0" autoLine="0" autoPict="0">
                <anchor moveWithCells="1">
                  <from>
                    <xdr:col>3</xdr:col>
                    <xdr:colOff>295275</xdr:colOff>
                    <xdr:row>30</xdr:row>
                    <xdr:rowOff>76200</xdr:rowOff>
                  </from>
                  <to>
                    <xdr:col>4</xdr:col>
                    <xdr:colOff>371475</xdr:colOff>
                    <xdr:row>30</xdr:row>
                    <xdr:rowOff>304800</xdr:rowOff>
                  </to>
                </anchor>
              </controlPr>
            </control>
          </mc:Choice>
        </mc:AlternateContent>
        <mc:AlternateContent xmlns:mc="http://schemas.openxmlformats.org/markup-compatibility/2006">
          <mc:Choice Requires="x14">
            <control shapeId="64570" r:id="rId56" name="Check Box 58">
              <controlPr defaultSize="0" autoFill="0" autoLine="0" autoPict="0">
                <anchor moveWithCells="1">
                  <from>
                    <xdr:col>4</xdr:col>
                    <xdr:colOff>371475</xdr:colOff>
                    <xdr:row>30</xdr:row>
                    <xdr:rowOff>76200</xdr:rowOff>
                  </from>
                  <to>
                    <xdr:col>6</xdr:col>
                    <xdr:colOff>276225</xdr:colOff>
                    <xdr:row>30</xdr:row>
                    <xdr:rowOff>304800</xdr:rowOff>
                  </to>
                </anchor>
              </controlPr>
            </control>
          </mc:Choice>
        </mc:AlternateContent>
        <mc:AlternateContent xmlns:mc="http://schemas.openxmlformats.org/markup-compatibility/2006">
          <mc:Choice Requires="x14">
            <control shapeId="64571" r:id="rId57" name="Check Box 59">
              <controlPr defaultSize="0" autoFill="0" autoLine="0" autoPict="0">
                <anchor moveWithCells="1">
                  <from>
                    <xdr:col>6</xdr:col>
                    <xdr:colOff>304800</xdr:colOff>
                    <xdr:row>30</xdr:row>
                    <xdr:rowOff>76200</xdr:rowOff>
                  </from>
                  <to>
                    <xdr:col>7</xdr:col>
                    <xdr:colOff>371475</xdr:colOff>
                    <xdr:row>30</xdr:row>
                    <xdr:rowOff>304800</xdr:rowOff>
                  </to>
                </anchor>
              </controlPr>
            </control>
          </mc:Choice>
        </mc:AlternateContent>
        <mc:AlternateContent xmlns:mc="http://schemas.openxmlformats.org/markup-compatibility/2006">
          <mc:Choice Requires="x14">
            <control shapeId="64572" r:id="rId58" name="Check Box 60">
              <controlPr defaultSize="0" autoFill="0" autoLine="0" autoPict="0">
                <anchor moveWithCells="1">
                  <from>
                    <xdr:col>2</xdr:col>
                    <xdr:colOff>104775</xdr:colOff>
                    <xdr:row>31</xdr:row>
                    <xdr:rowOff>76200</xdr:rowOff>
                  </from>
                  <to>
                    <xdr:col>3</xdr:col>
                    <xdr:colOff>352425</xdr:colOff>
                    <xdr:row>31</xdr:row>
                    <xdr:rowOff>304800</xdr:rowOff>
                  </to>
                </anchor>
              </controlPr>
            </control>
          </mc:Choice>
        </mc:AlternateContent>
        <mc:AlternateContent xmlns:mc="http://schemas.openxmlformats.org/markup-compatibility/2006">
          <mc:Choice Requires="x14">
            <control shapeId="64573" r:id="rId59" name="Check Box 61">
              <controlPr defaultSize="0" autoFill="0" autoLine="0" autoPict="0">
                <anchor moveWithCells="1">
                  <from>
                    <xdr:col>3</xdr:col>
                    <xdr:colOff>295275</xdr:colOff>
                    <xdr:row>31</xdr:row>
                    <xdr:rowOff>76200</xdr:rowOff>
                  </from>
                  <to>
                    <xdr:col>4</xdr:col>
                    <xdr:colOff>371475</xdr:colOff>
                    <xdr:row>31</xdr:row>
                    <xdr:rowOff>304800</xdr:rowOff>
                  </to>
                </anchor>
              </controlPr>
            </control>
          </mc:Choice>
        </mc:AlternateContent>
        <mc:AlternateContent xmlns:mc="http://schemas.openxmlformats.org/markup-compatibility/2006">
          <mc:Choice Requires="x14">
            <control shapeId="64574" r:id="rId60" name="Check Box 62">
              <controlPr defaultSize="0" autoFill="0" autoLine="0" autoPict="0">
                <anchor moveWithCells="1">
                  <from>
                    <xdr:col>4</xdr:col>
                    <xdr:colOff>371475</xdr:colOff>
                    <xdr:row>31</xdr:row>
                    <xdr:rowOff>76200</xdr:rowOff>
                  </from>
                  <to>
                    <xdr:col>6</xdr:col>
                    <xdr:colOff>276225</xdr:colOff>
                    <xdr:row>31</xdr:row>
                    <xdr:rowOff>304800</xdr:rowOff>
                  </to>
                </anchor>
              </controlPr>
            </control>
          </mc:Choice>
        </mc:AlternateContent>
        <mc:AlternateContent xmlns:mc="http://schemas.openxmlformats.org/markup-compatibility/2006">
          <mc:Choice Requires="x14">
            <control shapeId="64575" r:id="rId61" name="Check Box 63">
              <controlPr defaultSize="0" autoFill="0" autoLine="0" autoPict="0">
                <anchor moveWithCells="1">
                  <from>
                    <xdr:col>6</xdr:col>
                    <xdr:colOff>304800</xdr:colOff>
                    <xdr:row>31</xdr:row>
                    <xdr:rowOff>76200</xdr:rowOff>
                  </from>
                  <to>
                    <xdr:col>7</xdr:col>
                    <xdr:colOff>371475</xdr:colOff>
                    <xdr:row>31</xdr:row>
                    <xdr:rowOff>304800</xdr:rowOff>
                  </to>
                </anchor>
              </controlPr>
            </control>
          </mc:Choice>
        </mc:AlternateContent>
        <mc:AlternateContent xmlns:mc="http://schemas.openxmlformats.org/markup-compatibility/2006">
          <mc:Choice Requires="x14">
            <control shapeId="64576" r:id="rId62" name="Check Box 64">
              <controlPr defaultSize="0" autoFill="0" autoLine="0" autoPict="0">
                <anchor moveWithCells="1">
                  <from>
                    <xdr:col>2</xdr:col>
                    <xdr:colOff>104775</xdr:colOff>
                    <xdr:row>32</xdr:row>
                    <xdr:rowOff>28575</xdr:rowOff>
                  </from>
                  <to>
                    <xdr:col>3</xdr:col>
                    <xdr:colOff>314325</xdr:colOff>
                    <xdr:row>33</xdr:row>
                    <xdr:rowOff>9525</xdr:rowOff>
                  </to>
                </anchor>
              </controlPr>
            </control>
          </mc:Choice>
        </mc:AlternateContent>
        <mc:AlternateContent xmlns:mc="http://schemas.openxmlformats.org/markup-compatibility/2006">
          <mc:Choice Requires="x14">
            <control shapeId="64577" r:id="rId63" name="Check Box 65">
              <controlPr defaultSize="0" autoFill="0" autoLine="0" autoPict="0">
                <anchor moveWithCells="1">
                  <from>
                    <xdr:col>3</xdr:col>
                    <xdr:colOff>295275</xdr:colOff>
                    <xdr:row>32</xdr:row>
                    <xdr:rowOff>28575</xdr:rowOff>
                  </from>
                  <to>
                    <xdr:col>5</xdr:col>
                    <xdr:colOff>228600</xdr:colOff>
                    <xdr:row>33</xdr:row>
                    <xdr:rowOff>9525</xdr:rowOff>
                  </to>
                </anchor>
              </controlPr>
            </control>
          </mc:Choice>
        </mc:AlternateContent>
        <mc:AlternateContent xmlns:mc="http://schemas.openxmlformats.org/markup-compatibility/2006">
          <mc:Choice Requires="x14">
            <control shapeId="64578" r:id="rId64" name="Check Box 66">
              <controlPr defaultSize="0" autoFill="0" autoLine="0" autoPict="0">
                <anchor moveWithCells="1">
                  <from>
                    <xdr:col>6</xdr:col>
                    <xdr:colOff>314325</xdr:colOff>
                    <xdr:row>32</xdr:row>
                    <xdr:rowOff>28575</xdr:rowOff>
                  </from>
                  <to>
                    <xdr:col>8</xdr:col>
                    <xdr:colOff>219075</xdr:colOff>
                    <xdr:row>33</xdr:row>
                    <xdr:rowOff>9525</xdr:rowOff>
                  </to>
                </anchor>
              </controlPr>
            </control>
          </mc:Choice>
        </mc:AlternateContent>
        <mc:AlternateContent xmlns:mc="http://schemas.openxmlformats.org/markup-compatibility/2006">
          <mc:Choice Requires="x14">
            <control shapeId="64579" r:id="rId65" name="Check Box 67">
              <controlPr defaultSize="0" autoFill="0" autoLine="0" autoPict="0">
                <anchor moveWithCells="1">
                  <from>
                    <xdr:col>2</xdr:col>
                    <xdr:colOff>66675</xdr:colOff>
                    <xdr:row>36</xdr:row>
                    <xdr:rowOff>47625</xdr:rowOff>
                  </from>
                  <to>
                    <xdr:col>3</xdr:col>
                    <xdr:colOff>276225</xdr:colOff>
                    <xdr:row>36</xdr:row>
                    <xdr:rowOff>276225</xdr:rowOff>
                  </to>
                </anchor>
              </controlPr>
            </control>
          </mc:Choice>
        </mc:AlternateContent>
        <mc:AlternateContent xmlns:mc="http://schemas.openxmlformats.org/markup-compatibility/2006">
          <mc:Choice Requires="x14">
            <control shapeId="64588" r:id="rId66" name="Check Box 76">
              <controlPr defaultSize="0" autoFill="0" autoLine="0" autoPict="0">
                <anchor moveWithCells="1">
                  <from>
                    <xdr:col>3</xdr:col>
                    <xdr:colOff>285750</xdr:colOff>
                    <xdr:row>36</xdr:row>
                    <xdr:rowOff>47625</xdr:rowOff>
                  </from>
                  <to>
                    <xdr:col>5</xdr:col>
                    <xdr:colOff>285750</xdr:colOff>
                    <xdr:row>36</xdr:row>
                    <xdr:rowOff>276225</xdr:rowOff>
                  </to>
                </anchor>
              </controlPr>
            </control>
          </mc:Choice>
        </mc:AlternateContent>
        <mc:AlternateContent xmlns:mc="http://schemas.openxmlformats.org/markup-compatibility/2006">
          <mc:Choice Requires="x14">
            <control shapeId="64589" r:id="rId67" name="Check Box 77">
              <controlPr defaultSize="0" autoFill="0" autoLine="0" autoPict="0">
                <anchor moveWithCells="1">
                  <from>
                    <xdr:col>2</xdr:col>
                    <xdr:colOff>104775</xdr:colOff>
                    <xdr:row>24</xdr:row>
                    <xdr:rowOff>47625</xdr:rowOff>
                  </from>
                  <to>
                    <xdr:col>3</xdr:col>
                    <xdr:colOff>314325</xdr:colOff>
                    <xdr:row>24</xdr:row>
                    <xdr:rowOff>276225</xdr:rowOff>
                  </to>
                </anchor>
              </controlPr>
            </control>
          </mc:Choice>
        </mc:AlternateContent>
        <mc:AlternateContent xmlns:mc="http://schemas.openxmlformats.org/markup-compatibility/2006">
          <mc:Choice Requires="x14">
            <control shapeId="64590" r:id="rId68" name="Check Box 78">
              <controlPr defaultSize="0" autoFill="0" autoLine="0" autoPict="0">
                <anchor moveWithCells="1">
                  <from>
                    <xdr:col>3</xdr:col>
                    <xdr:colOff>295275</xdr:colOff>
                    <xdr:row>24</xdr:row>
                    <xdr:rowOff>47625</xdr:rowOff>
                  </from>
                  <to>
                    <xdr:col>5</xdr:col>
                    <xdr:colOff>123825</xdr:colOff>
                    <xdr:row>24</xdr:row>
                    <xdr:rowOff>276225</xdr:rowOff>
                  </to>
                </anchor>
              </controlPr>
            </control>
          </mc:Choice>
        </mc:AlternateContent>
        <mc:AlternateContent xmlns:mc="http://schemas.openxmlformats.org/markup-compatibility/2006">
          <mc:Choice Requires="x14">
            <control shapeId="64591" r:id="rId69" name="Check Box 79">
              <controlPr defaultSize="0" autoFill="0" autoLine="0" autoPict="0">
                <anchor moveWithCells="1">
                  <from>
                    <xdr:col>2</xdr:col>
                    <xdr:colOff>104775</xdr:colOff>
                    <xdr:row>25</xdr:row>
                    <xdr:rowOff>104775</xdr:rowOff>
                  </from>
                  <to>
                    <xdr:col>3</xdr:col>
                    <xdr:colOff>314325</xdr:colOff>
                    <xdr:row>26</xdr:row>
                    <xdr:rowOff>9525</xdr:rowOff>
                  </to>
                </anchor>
              </controlPr>
            </control>
          </mc:Choice>
        </mc:AlternateContent>
        <mc:AlternateContent xmlns:mc="http://schemas.openxmlformats.org/markup-compatibility/2006">
          <mc:Choice Requires="x14">
            <control shapeId="64592" r:id="rId70" name="Check Box 80">
              <controlPr defaultSize="0" autoFill="0" autoLine="0" autoPict="0">
                <anchor moveWithCells="1">
                  <from>
                    <xdr:col>3</xdr:col>
                    <xdr:colOff>304800</xdr:colOff>
                    <xdr:row>25</xdr:row>
                    <xdr:rowOff>104775</xdr:rowOff>
                  </from>
                  <to>
                    <xdr:col>5</xdr:col>
                    <xdr:colOff>142875</xdr:colOff>
                    <xdr:row>26</xdr:row>
                    <xdr:rowOff>9525</xdr:rowOff>
                  </to>
                </anchor>
              </controlPr>
            </control>
          </mc:Choice>
        </mc:AlternateContent>
        <mc:AlternateContent xmlns:mc="http://schemas.openxmlformats.org/markup-compatibility/2006">
          <mc:Choice Requires="x14">
            <control shapeId="64593" r:id="rId71" name="Check Box 81">
              <controlPr defaultSize="0" autoFill="0" autoLine="0" autoPict="0">
                <anchor moveWithCells="1">
                  <from>
                    <xdr:col>2</xdr:col>
                    <xdr:colOff>85725</xdr:colOff>
                    <xdr:row>6</xdr:row>
                    <xdr:rowOff>28575</xdr:rowOff>
                  </from>
                  <to>
                    <xdr:col>4</xdr:col>
                    <xdr:colOff>114300</xdr:colOff>
                    <xdr:row>6</xdr:row>
                    <xdr:rowOff>257175</xdr:rowOff>
                  </to>
                </anchor>
              </controlPr>
            </control>
          </mc:Choice>
        </mc:AlternateContent>
        <mc:AlternateContent xmlns:mc="http://schemas.openxmlformats.org/markup-compatibility/2006">
          <mc:Choice Requires="x14">
            <control shapeId="64594" r:id="rId72" name="Check Box 82">
              <controlPr defaultSize="0" autoFill="0" autoLine="0" autoPict="0">
                <anchor moveWithCells="1">
                  <from>
                    <xdr:col>5</xdr:col>
                    <xdr:colOff>228600</xdr:colOff>
                    <xdr:row>6</xdr:row>
                    <xdr:rowOff>28575</xdr:rowOff>
                  </from>
                  <to>
                    <xdr:col>7</xdr:col>
                    <xdr:colOff>238125</xdr:colOff>
                    <xdr:row>6</xdr:row>
                    <xdr:rowOff>257175</xdr:rowOff>
                  </to>
                </anchor>
              </controlPr>
            </control>
          </mc:Choice>
        </mc:AlternateContent>
        <mc:AlternateContent xmlns:mc="http://schemas.openxmlformats.org/markup-compatibility/2006">
          <mc:Choice Requires="x14">
            <control shapeId="64603" r:id="rId73" name="Check Box 91">
              <controlPr defaultSize="0" autoFill="0" autoLine="0" autoPict="0">
                <anchor moveWithCells="1">
                  <from>
                    <xdr:col>2</xdr:col>
                    <xdr:colOff>85725</xdr:colOff>
                    <xdr:row>5</xdr:row>
                    <xdr:rowOff>28575</xdr:rowOff>
                  </from>
                  <to>
                    <xdr:col>4</xdr:col>
                    <xdr:colOff>114300</xdr:colOff>
                    <xdr:row>5</xdr:row>
                    <xdr:rowOff>257175</xdr:rowOff>
                  </to>
                </anchor>
              </controlPr>
            </control>
          </mc:Choice>
        </mc:AlternateContent>
        <mc:AlternateContent xmlns:mc="http://schemas.openxmlformats.org/markup-compatibility/2006">
          <mc:Choice Requires="x14">
            <control shapeId="64604" r:id="rId74" name="Check Box 92">
              <controlPr defaultSize="0" autoFill="0" autoLine="0" autoPict="0">
                <anchor moveWithCells="1">
                  <from>
                    <xdr:col>2</xdr:col>
                    <xdr:colOff>85725</xdr:colOff>
                    <xdr:row>4</xdr:row>
                    <xdr:rowOff>28575</xdr:rowOff>
                  </from>
                  <to>
                    <xdr:col>4</xdr:col>
                    <xdr:colOff>114300</xdr:colOff>
                    <xdr:row>4</xdr:row>
                    <xdr:rowOff>257175</xdr:rowOff>
                  </to>
                </anchor>
              </controlPr>
            </control>
          </mc:Choice>
        </mc:AlternateContent>
        <mc:AlternateContent xmlns:mc="http://schemas.openxmlformats.org/markup-compatibility/2006">
          <mc:Choice Requires="x14">
            <control shapeId="64605" r:id="rId75" name="Check Box 93">
              <controlPr defaultSize="0" autoFill="0" autoLine="0" autoPict="0">
                <anchor moveWithCells="1">
                  <from>
                    <xdr:col>5</xdr:col>
                    <xdr:colOff>219075</xdr:colOff>
                    <xdr:row>4</xdr:row>
                    <xdr:rowOff>28575</xdr:rowOff>
                  </from>
                  <to>
                    <xdr:col>7</xdr:col>
                    <xdr:colOff>238125</xdr:colOff>
                    <xdr:row>4</xdr:row>
                    <xdr:rowOff>257175</xdr:rowOff>
                  </to>
                </anchor>
              </controlPr>
            </control>
          </mc:Choice>
        </mc:AlternateContent>
        <mc:AlternateContent xmlns:mc="http://schemas.openxmlformats.org/markup-compatibility/2006">
          <mc:Choice Requires="x14">
            <control shapeId="64606" r:id="rId76" name="Check Box 94">
              <controlPr defaultSize="0" autoFill="0" autoLine="0" autoPict="0">
                <anchor moveWithCells="1">
                  <from>
                    <xdr:col>5</xdr:col>
                    <xdr:colOff>219075</xdr:colOff>
                    <xdr:row>5</xdr:row>
                    <xdr:rowOff>28575</xdr:rowOff>
                  </from>
                  <to>
                    <xdr:col>7</xdr:col>
                    <xdr:colOff>238125</xdr:colOff>
                    <xdr:row>5</xdr:row>
                    <xdr:rowOff>257175</xdr:rowOff>
                  </to>
                </anchor>
              </controlPr>
            </control>
          </mc:Choice>
        </mc:AlternateContent>
        <mc:AlternateContent xmlns:mc="http://schemas.openxmlformats.org/markup-compatibility/2006">
          <mc:Choice Requires="x14">
            <control shapeId="64607" r:id="rId77" name="Check Box 95">
              <controlPr defaultSize="0" autoFill="0" autoLine="0" autoPict="0">
                <anchor moveWithCells="1">
                  <from>
                    <xdr:col>11</xdr:col>
                    <xdr:colOff>180975</xdr:colOff>
                    <xdr:row>3</xdr:row>
                    <xdr:rowOff>266700</xdr:rowOff>
                  </from>
                  <to>
                    <xdr:col>13</xdr:col>
                    <xdr:colOff>219075</xdr:colOff>
                    <xdr:row>3</xdr:row>
                    <xdr:rowOff>466725</xdr:rowOff>
                  </to>
                </anchor>
              </controlPr>
            </control>
          </mc:Choice>
        </mc:AlternateContent>
        <mc:AlternateContent xmlns:mc="http://schemas.openxmlformats.org/markup-compatibility/2006">
          <mc:Choice Requires="x14">
            <control shapeId="64608" r:id="rId78" name="Check Box 96">
              <controlPr defaultSize="0" autoFill="0" autoLine="0" autoPict="0">
                <anchor moveWithCells="1">
                  <from>
                    <xdr:col>2</xdr:col>
                    <xdr:colOff>85725</xdr:colOff>
                    <xdr:row>3</xdr:row>
                    <xdr:rowOff>238125</xdr:rowOff>
                  </from>
                  <to>
                    <xdr:col>3</xdr:col>
                    <xdr:colOff>371475</xdr:colOff>
                    <xdr:row>3</xdr:row>
                    <xdr:rowOff>447675</xdr:rowOff>
                  </to>
                </anchor>
              </controlPr>
            </control>
          </mc:Choice>
        </mc:AlternateContent>
        <mc:AlternateContent xmlns:mc="http://schemas.openxmlformats.org/markup-compatibility/2006">
          <mc:Choice Requires="x14">
            <control shapeId="64609" r:id="rId79" name="Check Box 97">
              <controlPr defaultSize="0" autoFill="0" autoLine="0" autoPict="0">
                <anchor moveWithCells="1">
                  <from>
                    <xdr:col>4</xdr:col>
                    <xdr:colOff>0</xdr:colOff>
                    <xdr:row>3</xdr:row>
                    <xdr:rowOff>257175</xdr:rowOff>
                  </from>
                  <to>
                    <xdr:col>7</xdr:col>
                    <xdr:colOff>38100</xdr:colOff>
                    <xdr:row>3</xdr:row>
                    <xdr:rowOff>457200</xdr:rowOff>
                  </to>
                </anchor>
              </controlPr>
            </control>
          </mc:Choice>
        </mc:AlternateContent>
        <mc:AlternateContent xmlns:mc="http://schemas.openxmlformats.org/markup-compatibility/2006">
          <mc:Choice Requires="x14">
            <control shapeId="64610" r:id="rId80" name="Check Box 98">
              <controlPr defaultSize="0" autoFill="0" autoLine="0" autoPict="0">
                <anchor moveWithCells="1">
                  <from>
                    <xdr:col>5</xdr:col>
                    <xdr:colOff>219075</xdr:colOff>
                    <xdr:row>3</xdr:row>
                    <xdr:rowOff>257175</xdr:rowOff>
                  </from>
                  <to>
                    <xdr:col>6</xdr:col>
                    <xdr:colOff>238125</xdr:colOff>
                    <xdr:row>3</xdr:row>
                    <xdr:rowOff>457200</xdr:rowOff>
                  </to>
                </anchor>
              </controlPr>
            </control>
          </mc:Choice>
        </mc:AlternateContent>
        <mc:AlternateContent xmlns:mc="http://schemas.openxmlformats.org/markup-compatibility/2006">
          <mc:Choice Requires="x14">
            <control shapeId="64611" r:id="rId81" name="Check Box 99">
              <controlPr defaultSize="0" autoFill="0" autoLine="0" autoPict="0">
                <anchor moveWithCells="1">
                  <from>
                    <xdr:col>6</xdr:col>
                    <xdr:colOff>190500</xdr:colOff>
                    <xdr:row>3</xdr:row>
                    <xdr:rowOff>257175</xdr:rowOff>
                  </from>
                  <to>
                    <xdr:col>8</xdr:col>
                    <xdr:colOff>66675</xdr:colOff>
                    <xdr:row>3</xdr:row>
                    <xdr:rowOff>457200</xdr:rowOff>
                  </to>
                </anchor>
              </controlPr>
            </control>
          </mc:Choice>
        </mc:AlternateContent>
        <mc:AlternateContent xmlns:mc="http://schemas.openxmlformats.org/markup-compatibility/2006">
          <mc:Choice Requires="x14">
            <control shapeId="64612" r:id="rId82" name="Check Box 100">
              <controlPr defaultSize="0" autoFill="0" autoLine="0" autoPict="0">
                <anchor moveWithCells="1">
                  <from>
                    <xdr:col>7</xdr:col>
                    <xdr:colOff>333375</xdr:colOff>
                    <xdr:row>3</xdr:row>
                    <xdr:rowOff>257175</xdr:rowOff>
                  </from>
                  <to>
                    <xdr:col>9</xdr:col>
                    <xdr:colOff>361950</xdr:colOff>
                    <xdr:row>3</xdr:row>
                    <xdr:rowOff>457200</xdr:rowOff>
                  </to>
                </anchor>
              </controlPr>
            </control>
          </mc:Choice>
        </mc:AlternateContent>
        <mc:AlternateContent xmlns:mc="http://schemas.openxmlformats.org/markup-compatibility/2006">
          <mc:Choice Requires="x14">
            <control shapeId="64614" r:id="rId83" name="Check Box 102">
              <controlPr defaultSize="0" autoFill="0" autoLine="0" autoPict="0">
                <anchor moveWithCells="1">
                  <from>
                    <xdr:col>2</xdr:col>
                    <xdr:colOff>85725</xdr:colOff>
                    <xdr:row>3</xdr:row>
                    <xdr:rowOff>466725</xdr:rowOff>
                  </from>
                  <to>
                    <xdr:col>4</xdr:col>
                    <xdr:colOff>104775</xdr:colOff>
                    <xdr:row>3</xdr:row>
                    <xdr:rowOff>666750</xdr:rowOff>
                  </to>
                </anchor>
              </controlPr>
            </control>
          </mc:Choice>
        </mc:AlternateContent>
        <mc:AlternateContent xmlns:mc="http://schemas.openxmlformats.org/markup-compatibility/2006">
          <mc:Choice Requires="x14">
            <control shapeId="64642" r:id="rId84" name="Check Box 130">
              <controlPr defaultSize="0" autoFill="0" autoLine="0" autoPict="0">
                <anchor moveWithCells="1">
                  <from>
                    <xdr:col>5</xdr:col>
                    <xdr:colOff>152400</xdr:colOff>
                    <xdr:row>10</xdr:row>
                    <xdr:rowOff>200025</xdr:rowOff>
                  </from>
                  <to>
                    <xdr:col>6</xdr:col>
                    <xdr:colOff>28575</xdr:colOff>
                    <xdr:row>12</xdr:row>
                    <xdr:rowOff>66675</xdr:rowOff>
                  </to>
                </anchor>
              </controlPr>
            </control>
          </mc:Choice>
        </mc:AlternateContent>
        <mc:AlternateContent xmlns:mc="http://schemas.openxmlformats.org/markup-compatibility/2006">
          <mc:Choice Requires="x14">
            <control shapeId="64643" r:id="rId85" name="Check Box 131">
              <controlPr defaultSize="0" autoFill="0" autoLine="0" autoPict="0">
                <anchor moveWithCells="1">
                  <from>
                    <xdr:col>5</xdr:col>
                    <xdr:colOff>142875</xdr:colOff>
                    <xdr:row>9</xdr:row>
                    <xdr:rowOff>209550</xdr:rowOff>
                  </from>
                  <to>
                    <xdr:col>6</xdr:col>
                    <xdr:colOff>38100</xdr:colOff>
                    <xdr:row>11</xdr:row>
                    <xdr:rowOff>66675</xdr:rowOff>
                  </to>
                </anchor>
              </controlPr>
            </control>
          </mc:Choice>
        </mc:AlternateContent>
        <mc:AlternateContent xmlns:mc="http://schemas.openxmlformats.org/markup-compatibility/2006">
          <mc:Choice Requires="x14">
            <control shapeId="64644" r:id="rId86" name="Check Box 132">
              <controlPr defaultSize="0" autoFill="0" autoLine="0" autoPict="0">
                <anchor moveWithCells="1">
                  <from>
                    <xdr:col>5</xdr:col>
                    <xdr:colOff>152400</xdr:colOff>
                    <xdr:row>12</xdr:row>
                    <xdr:rowOff>190500</xdr:rowOff>
                  </from>
                  <to>
                    <xdr:col>6</xdr:col>
                    <xdr:colOff>38100</xdr:colOff>
                    <xdr:row>14</xdr:row>
                    <xdr:rowOff>57150</xdr:rowOff>
                  </to>
                </anchor>
              </controlPr>
            </control>
          </mc:Choice>
        </mc:AlternateContent>
        <mc:AlternateContent xmlns:mc="http://schemas.openxmlformats.org/markup-compatibility/2006">
          <mc:Choice Requires="x14">
            <control shapeId="64645" r:id="rId87" name="Check Box 133">
              <controlPr defaultSize="0" autoFill="0" autoLine="0" autoPict="0">
                <anchor moveWithCells="1">
                  <from>
                    <xdr:col>5</xdr:col>
                    <xdr:colOff>152400</xdr:colOff>
                    <xdr:row>14</xdr:row>
                    <xdr:rowOff>180975</xdr:rowOff>
                  </from>
                  <to>
                    <xdr:col>6</xdr:col>
                    <xdr:colOff>38100</xdr:colOff>
                    <xdr:row>16</xdr:row>
                    <xdr:rowOff>47625</xdr:rowOff>
                  </to>
                </anchor>
              </controlPr>
            </control>
          </mc:Choice>
        </mc:AlternateContent>
        <mc:AlternateContent xmlns:mc="http://schemas.openxmlformats.org/markup-compatibility/2006">
          <mc:Choice Requires="x14">
            <control shapeId="64646" r:id="rId88" name="Check Box 134">
              <controlPr defaultSize="0" autoFill="0" autoLine="0" autoPict="0">
                <anchor moveWithCells="1">
                  <from>
                    <xdr:col>5</xdr:col>
                    <xdr:colOff>152400</xdr:colOff>
                    <xdr:row>11</xdr:row>
                    <xdr:rowOff>190500</xdr:rowOff>
                  </from>
                  <to>
                    <xdr:col>6</xdr:col>
                    <xdr:colOff>38100</xdr:colOff>
                    <xdr:row>13</xdr:row>
                    <xdr:rowOff>57150</xdr:rowOff>
                  </to>
                </anchor>
              </controlPr>
            </control>
          </mc:Choice>
        </mc:AlternateContent>
        <mc:AlternateContent xmlns:mc="http://schemas.openxmlformats.org/markup-compatibility/2006">
          <mc:Choice Requires="x14">
            <control shapeId="64647" r:id="rId89" name="Check Box 135">
              <controlPr defaultSize="0" autoFill="0" autoLine="0" autoPict="0">
                <anchor moveWithCells="1">
                  <from>
                    <xdr:col>5</xdr:col>
                    <xdr:colOff>152400</xdr:colOff>
                    <xdr:row>13</xdr:row>
                    <xdr:rowOff>190500</xdr:rowOff>
                  </from>
                  <to>
                    <xdr:col>6</xdr:col>
                    <xdr:colOff>28575</xdr:colOff>
                    <xdr:row>15</xdr:row>
                    <xdr:rowOff>57150</xdr:rowOff>
                  </to>
                </anchor>
              </controlPr>
            </control>
          </mc:Choice>
        </mc:AlternateContent>
        <mc:AlternateContent xmlns:mc="http://schemas.openxmlformats.org/markup-compatibility/2006">
          <mc:Choice Requires="x14">
            <control shapeId="64648" r:id="rId90" name="Check Box 136">
              <controlPr defaultSize="0" autoFill="0" autoLine="0" autoPict="0">
                <anchor moveWithCells="1">
                  <from>
                    <xdr:col>12</xdr:col>
                    <xdr:colOff>133350</xdr:colOff>
                    <xdr:row>10</xdr:row>
                    <xdr:rowOff>0</xdr:rowOff>
                  </from>
                  <to>
                    <xdr:col>13</xdr:col>
                    <xdr:colOff>28575</xdr:colOff>
                    <xdr:row>11</xdr:row>
                    <xdr:rowOff>38100</xdr:rowOff>
                  </to>
                </anchor>
              </controlPr>
            </control>
          </mc:Choice>
        </mc:AlternateContent>
        <mc:AlternateContent xmlns:mc="http://schemas.openxmlformats.org/markup-compatibility/2006">
          <mc:Choice Requires="x14">
            <control shapeId="64649" r:id="rId91" name="Check Box 137">
              <controlPr defaultSize="0" autoFill="0" autoLine="0" autoPict="0">
                <anchor moveWithCells="1">
                  <from>
                    <xdr:col>12</xdr:col>
                    <xdr:colOff>133350</xdr:colOff>
                    <xdr:row>10</xdr:row>
                    <xdr:rowOff>228600</xdr:rowOff>
                  </from>
                  <to>
                    <xdr:col>13</xdr:col>
                    <xdr:colOff>19050</xdr:colOff>
                    <xdr:row>12</xdr:row>
                    <xdr:rowOff>38100</xdr:rowOff>
                  </to>
                </anchor>
              </controlPr>
            </control>
          </mc:Choice>
        </mc:AlternateContent>
        <mc:AlternateContent xmlns:mc="http://schemas.openxmlformats.org/markup-compatibility/2006">
          <mc:Choice Requires="x14">
            <control shapeId="64650" r:id="rId92" name="Check Box 138">
              <controlPr defaultSize="0" autoFill="0" autoLine="0" autoPict="0">
                <anchor moveWithCells="1">
                  <from>
                    <xdr:col>12</xdr:col>
                    <xdr:colOff>133350</xdr:colOff>
                    <xdr:row>11</xdr:row>
                    <xdr:rowOff>228600</xdr:rowOff>
                  </from>
                  <to>
                    <xdr:col>13</xdr:col>
                    <xdr:colOff>19050</xdr:colOff>
                    <xdr:row>13</xdr:row>
                    <xdr:rowOff>38100</xdr:rowOff>
                  </to>
                </anchor>
              </controlPr>
            </control>
          </mc:Choice>
        </mc:AlternateContent>
        <mc:AlternateContent xmlns:mc="http://schemas.openxmlformats.org/markup-compatibility/2006">
          <mc:Choice Requires="x14">
            <control shapeId="64651" r:id="rId93" name="Check Box 139">
              <controlPr defaultSize="0" autoFill="0" autoLine="0" autoPict="0">
                <anchor moveWithCells="1">
                  <from>
                    <xdr:col>12</xdr:col>
                    <xdr:colOff>133350</xdr:colOff>
                    <xdr:row>12</xdr:row>
                    <xdr:rowOff>228600</xdr:rowOff>
                  </from>
                  <to>
                    <xdr:col>13</xdr:col>
                    <xdr:colOff>19050</xdr:colOff>
                    <xdr:row>14</xdr:row>
                    <xdr:rowOff>38100</xdr:rowOff>
                  </to>
                </anchor>
              </controlPr>
            </control>
          </mc:Choice>
        </mc:AlternateContent>
        <mc:AlternateContent xmlns:mc="http://schemas.openxmlformats.org/markup-compatibility/2006">
          <mc:Choice Requires="x14">
            <control shapeId="64652" r:id="rId94" name="Check Box 140">
              <controlPr defaultSize="0" autoFill="0" autoLine="0" autoPict="0">
                <anchor moveWithCells="1">
                  <from>
                    <xdr:col>12</xdr:col>
                    <xdr:colOff>133350</xdr:colOff>
                    <xdr:row>13</xdr:row>
                    <xdr:rowOff>228600</xdr:rowOff>
                  </from>
                  <to>
                    <xdr:col>13</xdr:col>
                    <xdr:colOff>28575</xdr:colOff>
                    <xdr:row>15</xdr:row>
                    <xdr:rowOff>38100</xdr:rowOff>
                  </to>
                </anchor>
              </controlPr>
            </control>
          </mc:Choice>
        </mc:AlternateContent>
        <mc:AlternateContent xmlns:mc="http://schemas.openxmlformats.org/markup-compatibility/2006">
          <mc:Choice Requires="x14">
            <control shapeId="64653" r:id="rId95" name="Check Box 141">
              <controlPr defaultSize="0" autoFill="0" autoLine="0" autoPict="0">
                <anchor moveWithCells="1">
                  <from>
                    <xdr:col>4</xdr:col>
                    <xdr:colOff>161925</xdr:colOff>
                    <xdr:row>16</xdr:row>
                    <xdr:rowOff>9525</xdr:rowOff>
                  </from>
                  <to>
                    <xdr:col>6</xdr:col>
                    <xdr:colOff>0</xdr:colOff>
                    <xdr:row>16</xdr:row>
                    <xdr:rowOff>228600</xdr:rowOff>
                  </to>
                </anchor>
              </controlPr>
            </control>
          </mc:Choice>
        </mc:AlternateContent>
        <mc:AlternateContent xmlns:mc="http://schemas.openxmlformats.org/markup-compatibility/2006">
          <mc:Choice Requires="x14">
            <control shapeId="64654" r:id="rId96" name="Check Box 142">
              <controlPr defaultSize="0" autoFill="0" autoLine="0" autoPict="0">
                <anchor moveWithCells="1">
                  <from>
                    <xdr:col>6</xdr:col>
                    <xdr:colOff>66675</xdr:colOff>
                    <xdr:row>16</xdr:row>
                    <xdr:rowOff>9525</xdr:rowOff>
                  </from>
                  <to>
                    <xdr:col>7</xdr:col>
                    <xdr:colOff>95250</xdr:colOff>
                    <xdr:row>16</xdr:row>
                    <xdr:rowOff>228600</xdr:rowOff>
                  </to>
                </anchor>
              </controlPr>
            </control>
          </mc:Choice>
        </mc:AlternateContent>
        <mc:AlternateContent xmlns:mc="http://schemas.openxmlformats.org/markup-compatibility/2006">
          <mc:Choice Requires="x14">
            <control shapeId="64655" r:id="rId97" name="Check Box 143">
              <controlPr defaultSize="0" autoFill="0" autoLine="0" autoPict="0">
                <anchor moveWithCells="1">
                  <from>
                    <xdr:col>7</xdr:col>
                    <xdr:colOff>228600</xdr:colOff>
                    <xdr:row>16</xdr:row>
                    <xdr:rowOff>9525</xdr:rowOff>
                  </from>
                  <to>
                    <xdr:col>9</xdr:col>
                    <xdr:colOff>209550</xdr:colOff>
                    <xdr:row>16</xdr:row>
                    <xdr:rowOff>228600</xdr:rowOff>
                  </to>
                </anchor>
              </controlPr>
            </control>
          </mc:Choice>
        </mc:AlternateContent>
        <mc:AlternateContent xmlns:mc="http://schemas.openxmlformats.org/markup-compatibility/2006">
          <mc:Choice Requires="x14">
            <control shapeId="64656" r:id="rId98" name="Check Box 144">
              <controlPr defaultSize="0" autoFill="0" autoLine="0" autoPict="0">
                <anchor moveWithCells="1">
                  <from>
                    <xdr:col>9</xdr:col>
                    <xdr:colOff>247650</xdr:colOff>
                    <xdr:row>16</xdr:row>
                    <xdr:rowOff>9525</xdr:rowOff>
                  </from>
                  <to>
                    <xdr:col>11</xdr:col>
                    <xdr:colOff>228600</xdr:colOff>
                    <xdr:row>16</xdr:row>
                    <xdr:rowOff>228600</xdr:rowOff>
                  </to>
                </anchor>
              </controlPr>
            </control>
          </mc:Choice>
        </mc:AlternateContent>
        <mc:AlternateContent xmlns:mc="http://schemas.openxmlformats.org/markup-compatibility/2006">
          <mc:Choice Requires="x14">
            <control shapeId="64657" r:id="rId99" name="Check Box 145">
              <controlPr defaultSize="0" autoFill="0" autoLine="0" autoPict="0">
                <anchor moveWithCells="1">
                  <from>
                    <xdr:col>11</xdr:col>
                    <xdr:colOff>276225</xdr:colOff>
                    <xdr:row>16</xdr:row>
                    <xdr:rowOff>9525</xdr:rowOff>
                  </from>
                  <to>
                    <xdr:col>13</xdr:col>
                    <xdr:colOff>257175</xdr:colOff>
                    <xdr:row>16</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indexed="13"/>
  </sheetPr>
  <dimension ref="A1:AY49"/>
  <sheetViews>
    <sheetView workbookViewId="0">
      <selection activeCell="G11" sqref="G11:H11"/>
    </sheetView>
  </sheetViews>
  <sheetFormatPr defaultRowHeight="24.75" customHeight="1" x14ac:dyDescent="0.15"/>
  <cols>
    <col min="1" max="2" width="4.875" style="10" customWidth="1"/>
    <col min="3" max="4" width="6.75" style="10" customWidth="1"/>
    <col min="5" max="5" width="6" style="10" customWidth="1"/>
    <col min="6" max="6" width="8.75" style="10" customWidth="1"/>
    <col min="7" max="18" width="6" style="10" customWidth="1"/>
    <col min="19" max="19" width="9" style="10" hidden="1" customWidth="1"/>
    <col min="20" max="20" width="13" style="10" hidden="1" customWidth="1"/>
    <col min="21" max="21" width="15.125" style="10" hidden="1" customWidth="1"/>
    <col min="22" max="22" width="6.625" style="10" hidden="1" customWidth="1"/>
    <col min="23" max="23" width="5.625" style="10" hidden="1" customWidth="1"/>
    <col min="24" max="24" width="15.125" style="10" hidden="1" customWidth="1"/>
    <col min="25" max="25" width="6.625" style="10" hidden="1" customWidth="1"/>
    <col min="26" max="26" width="5.625" style="10" hidden="1" customWidth="1"/>
    <col min="27" max="27" width="15.125" style="10" hidden="1" customWidth="1"/>
    <col min="28" max="28" width="6.625" style="10" hidden="1" customWidth="1"/>
    <col min="29" max="29" width="5.625" style="10" hidden="1" customWidth="1"/>
    <col min="30" max="30" width="15.125" style="10" hidden="1" customWidth="1"/>
    <col min="31" max="31" width="6.875" style="10" hidden="1" customWidth="1"/>
    <col min="32" max="32" width="5.625" style="10" hidden="1" customWidth="1"/>
    <col min="33" max="33" width="15.125" style="10" hidden="1" customWidth="1"/>
    <col min="34" max="34" width="6.625" style="10" hidden="1" customWidth="1"/>
    <col min="35" max="35" width="5.875" style="10" hidden="1" customWidth="1"/>
    <col min="36" max="36" width="15.125" style="10" hidden="1" customWidth="1"/>
    <col min="37" max="37" width="6.625" style="10" hidden="1" customWidth="1"/>
    <col min="38" max="38" width="5.625" style="10" hidden="1" customWidth="1"/>
    <col min="39" max="39" width="15.125" style="10" hidden="1" customWidth="1"/>
    <col min="40" max="40" width="6.625" style="10" hidden="1" customWidth="1"/>
    <col min="41" max="41" width="5.625" style="10" hidden="1" customWidth="1"/>
    <col min="42" max="42" width="15.125" style="10" hidden="1" customWidth="1"/>
    <col min="43" max="43" width="6.625" style="10" hidden="1" customWidth="1"/>
    <col min="44" max="44" width="5.625" style="10" hidden="1" customWidth="1"/>
    <col min="45" max="51" width="9" style="10" hidden="1" customWidth="1"/>
    <col min="52" max="59" width="0" style="10" hidden="1" customWidth="1"/>
    <col min="60" max="16384" width="9" style="10"/>
  </cols>
  <sheetData>
    <row r="1" spans="1:44" ht="41.25" customHeight="1" thickTop="1" x14ac:dyDescent="0.15">
      <c r="A1" s="856" t="s">
        <v>203</v>
      </c>
      <c r="B1" s="857"/>
      <c r="C1" s="857"/>
      <c r="D1" s="857"/>
      <c r="E1" s="857"/>
      <c r="F1" s="857"/>
      <c r="G1" s="857"/>
      <c r="H1" s="857"/>
      <c r="I1" s="857"/>
      <c r="J1" s="858"/>
      <c r="K1" s="858"/>
      <c r="L1" s="858"/>
      <c r="M1" s="858"/>
      <c r="N1" s="858"/>
      <c r="O1" s="858"/>
      <c r="P1" s="858"/>
      <c r="Q1" s="858"/>
      <c r="R1" s="859"/>
      <c r="T1" s="860" t="s">
        <v>43</v>
      </c>
      <c r="U1" s="860"/>
      <c r="V1" s="860"/>
      <c r="W1" s="860"/>
      <c r="X1" s="860"/>
      <c r="Y1" s="860"/>
      <c r="Z1" s="860"/>
      <c r="AA1" s="860"/>
      <c r="AB1" s="860"/>
      <c r="AC1" s="860"/>
      <c r="AD1" s="860"/>
      <c r="AE1" s="860"/>
      <c r="AF1" s="860"/>
      <c r="AG1" s="860"/>
      <c r="AH1" s="860"/>
      <c r="AI1" s="860"/>
      <c r="AJ1" s="860"/>
      <c r="AK1" s="860"/>
      <c r="AM1" s="861" t="s">
        <v>48</v>
      </c>
      <c r="AN1" s="862"/>
      <c r="AO1" s="862"/>
      <c r="AP1" s="862"/>
      <c r="AQ1" s="862"/>
      <c r="AR1" s="863"/>
    </row>
    <row r="2" spans="1:44" ht="31.5" customHeight="1" x14ac:dyDescent="0.15">
      <c r="A2" s="864" t="s">
        <v>158</v>
      </c>
      <c r="B2" s="865"/>
      <c r="C2" s="866">
        <f>'1.表紙'!D9</f>
        <v>0</v>
      </c>
      <c r="D2" s="866"/>
      <c r="E2" s="866"/>
      <c r="F2" s="866"/>
      <c r="G2" s="866"/>
      <c r="H2" s="248"/>
      <c r="I2" s="140"/>
      <c r="J2" s="141" t="s">
        <v>159</v>
      </c>
      <c r="K2" s="177" t="str">
        <f>'1.表紙'!I9</f>
        <v>　</v>
      </c>
      <c r="L2" s="867" t="s">
        <v>14</v>
      </c>
      <c r="M2" s="868"/>
      <c r="N2" s="762">
        <f>'1.表紙'!D11</f>
        <v>0</v>
      </c>
      <c r="O2" s="762"/>
      <c r="P2" s="762"/>
      <c r="Q2" s="181">
        <f>'1.表紙'!I11</f>
        <v>0</v>
      </c>
      <c r="R2" s="160"/>
      <c r="T2" s="246"/>
      <c r="U2" s="246"/>
      <c r="V2" s="246"/>
      <c r="W2" s="246"/>
      <c r="X2" s="246"/>
      <c r="Y2" s="246"/>
      <c r="Z2" s="246"/>
      <c r="AA2" s="246"/>
      <c r="AB2" s="246"/>
      <c r="AC2" s="246"/>
      <c r="AD2" s="246"/>
      <c r="AE2" s="246"/>
      <c r="AF2" s="246"/>
      <c r="AG2" s="246"/>
      <c r="AH2" s="246"/>
      <c r="AI2" s="246"/>
      <c r="AJ2" s="246"/>
      <c r="AK2" s="246"/>
      <c r="AM2" s="109"/>
      <c r="AN2" s="109"/>
      <c r="AO2" s="109"/>
      <c r="AP2" s="109"/>
      <c r="AQ2" s="109"/>
      <c r="AR2" s="109"/>
    </row>
    <row r="3" spans="1:44" ht="70.5" customHeight="1" x14ac:dyDescent="0.15">
      <c r="A3" s="869" t="s">
        <v>450</v>
      </c>
      <c r="B3" s="870"/>
      <c r="C3" s="870"/>
      <c r="D3" s="870"/>
      <c r="E3" s="870"/>
      <c r="F3" s="871"/>
      <c r="G3" s="872" t="s">
        <v>213</v>
      </c>
      <c r="H3" s="873"/>
      <c r="I3" s="873"/>
      <c r="J3" s="874"/>
      <c r="K3" s="874"/>
      <c r="L3" s="874"/>
      <c r="M3" s="874"/>
      <c r="N3" s="874"/>
      <c r="O3" s="875"/>
      <c r="P3" s="875"/>
      <c r="Q3" s="874"/>
      <c r="R3" s="876"/>
      <c r="T3" s="115"/>
      <c r="U3" s="115"/>
      <c r="V3" s="115"/>
      <c r="W3" s="115"/>
      <c r="X3" s="115"/>
      <c r="Y3" s="115"/>
      <c r="Z3" s="115"/>
      <c r="AA3" s="115"/>
      <c r="AB3" s="115"/>
      <c r="AC3" s="115"/>
      <c r="AD3" s="115"/>
      <c r="AE3" s="115"/>
      <c r="AF3" s="115"/>
      <c r="AG3" s="115"/>
      <c r="AH3" s="115"/>
      <c r="AI3" s="115"/>
      <c r="AJ3" s="115"/>
      <c r="AK3" s="115"/>
      <c r="AM3" s="249"/>
      <c r="AN3" s="249"/>
      <c r="AO3" s="249"/>
      <c r="AP3" s="249"/>
      <c r="AQ3" s="249"/>
      <c r="AR3" s="249"/>
    </row>
    <row r="4" spans="1:44" ht="22.5" customHeight="1" x14ac:dyDescent="0.15">
      <c r="A4" s="844" t="s">
        <v>7</v>
      </c>
      <c r="B4" s="845"/>
      <c r="C4" s="846" t="s">
        <v>627</v>
      </c>
      <c r="D4" s="847"/>
      <c r="E4" s="847"/>
      <c r="F4" s="848"/>
      <c r="G4" s="828" t="s">
        <v>628</v>
      </c>
      <c r="H4" s="829"/>
      <c r="I4" s="828" t="s">
        <v>451</v>
      </c>
      <c r="J4" s="829"/>
      <c r="K4" s="828" t="s">
        <v>192</v>
      </c>
      <c r="L4" s="829"/>
      <c r="M4" s="828" t="s">
        <v>452</v>
      </c>
      <c r="N4" s="849"/>
      <c r="O4" s="850" t="s">
        <v>453</v>
      </c>
      <c r="P4" s="829"/>
      <c r="Q4" s="828" t="s">
        <v>453</v>
      </c>
      <c r="R4" s="829"/>
      <c r="T4" s="115"/>
      <c r="U4" s="115"/>
      <c r="V4" s="115"/>
      <c r="W4" s="115"/>
      <c r="X4" s="115"/>
      <c r="Y4" s="115"/>
      <c r="Z4" s="115"/>
      <c r="AA4" s="115"/>
      <c r="AB4" s="115"/>
      <c r="AC4" s="115"/>
      <c r="AD4" s="115"/>
      <c r="AE4" s="115"/>
      <c r="AF4" s="115"/>
      <c r="AG4" s="115"/>
      <c r="AH4" s="115"/>
      <c r="AI4" s="115"/>
      <c r="AJ4" s="115"/>
      <c r="AK4" s="115"/>
      <c r="AM4" s="249"/>
      <c r="AN4" s="249"/>
      <c r="AO4" s="249"/>
      <c r="AP4" s="249"/>
      <c r="AQ4" s="249"/>
      <c r="AR4" s="249"/>
    </row>
    <row r="5" spans="1:44" ht="27.75" customHeight="1" x14ac:dyDescent="0.15">
      <c r="A5" s="840" t="s">
        <v>160</v>
      </c>
      <c r="B5" s="841"/>
      <c r="C5" s="853" t="s">
        <v>630</v>
      </c>
      <c r="D5" s="854"/>
      <c r="E5" s="854" t="str">
        <f>'6.入力シート'!T8</f>
        <v/>
      </c>
      <c r="F5" s="855"/>
      <c r="G5" s="773"/>
      <c r="H5" s="774"/>
      <c r="I5" s="777"/>
      <c r="J5" s="778"/>
      <c r="K5" s="777"/>
      <c r="L5" s="778"/>
      <c r="M5" s="777"/>
      <c r="N5" s="778"/>
      <c r="O5" s="777"/>
      <c r="P5" s="778"/>
      <c r="Q5" s="777"/>
      <c r="R5" s="778"/>
      <c r="T5" s="115"/>
      <c r="U5" s="115"/>
      <c r="V5" s="115"/>
      <c r="W5" s="115"/>
      <c r="X5" s="115"/>
      <c r="Y5" s="115"/>
      <c r="Z5" s="115"/>
      <c r="AA5" s="115"/>
      <c r="AB5" s="115"/>
      <c r="AC5" s="115"/>
      <c r="AD5" s="115"/>
      <c r="AE5" s="115"/>
      <c r="AF5" s="115"/>
      <c r="AG5" s="115"/>
      <c r="AH5" s="115"/>
      <c r="AI5" s="115"/>
      <c r="AJ5" s="115"/>
      <c r="AK5" s="115"/>
      <c r="AM5" s="249"/>
      <c r="AN5" s="249"/>
      <c r="AO5" s="249"/>
      <c r="AP5" s="249"/>
      <c r="AQ5" s="249"/>
      <c r="AR5" s="249"/>
    </row>
    <row r="6" spans="1:44" ht="24" customHeight="1" x14ac:dyDescent="0.15">
      <c r="A6" s="842"/>
      <c r="B6" s="843"/>
      <c r="C6" s="454" t="s">
        <v>619</v>
      </c>
      <c r="D6" s="851" t="str">
        <f>'6.入力シート'!E10 &amp; ""</f>
        <v/>
      </c>
      <c r="E6" s="851"/>
      <c r="F6" s="852"/>
      <c r="G6" s="775"/>
      <c r="H6" s="776"/>
      <c r="I6" s="779"/>
      <c r="J6" s="780"/>
      <c r="K6" s="779"/>
      <c r="L6" s="780"/>
      <c r="M6" s="779"/>
      <c r="N6" s="780"/>
      <c r="O6" s="779"/>
      <c r="P6" s="780"/>
      <c r="Q6" s="779"/>
      <c r="R6" s="780"/>
      <c r="T6" s="115"/>
      <c r="U6" s="115"/>
      <c r="V6" s="115"/>
      <c r="W6" s="115"/>
      <c r="X6" s="115"/>
      <c r="Y6" s="115"/>
      <c r="Z6" s="115"/>
      <c r="AA6" s="115"/>
      <c r="AB6" s="115"/>
      <c r="AC6" s="115"/>
      <c r="AD6" s="115"/>
      <c r="AE6" s="115"/>
      <c r="AF6" s="115"/>
      <c r="AG6" s="115"/>
      <c r="AH6" s="115"/>
      <c r="AI6" s="115"/>
      <c r="AJ6" s="115"/>
      <c r="AK6" s="115"/>
      <c r="AM6" s="249"/>
      <c r="AN6" s="249"/>
      <c r="AO6" s="249"/>
      <c r="AP6" s="249"/>
      <c r="AQ6" s="249"/>
      <c r="AR6" s="249"/>
    </row>
    <row r="7" spans="1:44" ht="21.95" customHeight="1" x14ac:dyDescent="0.15">
      <c r="A7" s="834" t="s">
        <v>454</v>
      </c>
      <c r="B7" s="835"/>
      <c r="C7" s="835"/>
      <c r="D7" s="835"/>
      <c r="E7" s="835"/>
      <c r="F7" s="836"/>
      <c r="G7" s="837" t="s">
        <v>146</v>
      </c>
      <c r="H7" s="838"/>
      <c r="I7" s="838" t="s">
        <v>146</v>
      </c>
      <c r="J7" s="838"/>
      <c r="K7" s="827" t="s">
        <v>146</v>
      </c>
      <c r="L7" s="838"/>
      <c r="M7" s="838" t="s">
        <v>146</v>
      </c>
      <c r="N7" s="799"/>
      <c r="O7" s="838" t="s">
        <v>146</v>
      </c>
      <c r="P7" s="838"/>
      <c r="Q7" s="837" t="s">
        <v>146</v>
      </c>
      <c r="R7" s="838"/>
      <c r="T7" s="246"/>
      <c r="U7" s="246"/>
      <c r="V7" s="246"/>
      <c r="W7" s="246"/>
      <c r="X7" s="246"/>
      <c r="Y7" s="246"/>
      <c r="Z7" s="246"/>
      <c r="AA7" s="246"/>
      <c r="AB7" s="246"/>
      <c r="AC7" s="246"/>
      <c r="AD7" s="246"/>
      <c r="AE7" s="246"/>
      <c r="AF7" s="246"/>
      <c r="AG7" s="246"/>
      <c r="AH7" s="246"/>
      <c r="AI7" s="246"/>
      <c r="AJ7" s="246"/>
      <c r="AK7" s="246"/>
      <c r="AM7" s="109"/>
      <c r="AN7" s="109"/>
      <c r="AO7" s="109"/>
      <c r="AP7" s="109"/>
      <c r="AQ7" s="109"/>
      <c r="AR7" s="109"/>
    </row>
    <row r="8" spans="1:44" ht="27.95" customHeight="1" x14ac:dyDescent="0.15">
      <c r="A8" s="839" t="s">
        <v>8</v>
      </c>
      <c r="B8" s="832"/>
      <c r="C8" s="830" t="s">
        <v>424</v>
      </c>
      <c r="D8" s="831"/>
      <c r="E8" s="832" t="s">
        <v>10</v>
      </c>
      <c r="F8" s="833"/>
      <c r="G8" s="837"/>
      <c r="H8" s="838"/>
      <c r="I8" s="838"/>
      <c r="J8" s="838"/>
      <c r="K8" s="838"/>
      <c r="L8" s="838"/>
      <c r="M8" s="838"/>
      <c r="N8" s="799"/>
      <c r="O8" s="838"/>
      <c r="P8" s="838"/>
      <c r="Q8" s="837"/>
      <c r="R8" s="838"/>
      <c r="T8" s="115"/>
      <c r="U8" s="115"/>
      <c r="V8" s="115"/>
      <c r="W8" s="115"/>
      <c r="X8" s="115"/>
      <c r="Y8" s="115"/>
      <c r="Z8" s="115"/>
      <c r="AA8" s="115"/>
      <c r="AB8" s="115"/>
      <c r="AC8" s="115"/>
      <c r="AD8" s="115"/>
      <c r="AE8" s="115"/>
      <c r="AF8" s="115"/>
      <c r="AG8" s="115"/>
      <c r="AH8" s="115"/>
      <c r="AI8" s="115"/>
      <c r="AJ8" s="115"/>
      <c r="AK8" s="115"/>
      <c r="AM8" s="249"/>
      <c r="AN8" s="249"/>
      <c r="AO8" s="249"/>
      <c r="AP8" s="249"/>
      <c r="AQ8" s="249"/>
      <c r="AR8" s="249"/>
    </row>
    <row r="9" spans="1:44" ht="21.95" customHeight="1" x14ac:dyDescent="0.15">
      <c r="A9" s="816"/>
      <c r="B9" s="817"/>
      <c r="C9" s="753" t="str">
        <f>'6.入力シート'!E61</f>
        <v>130/80 mmHg</v>
      </c>
      <c r="D9" s="754"/>
      <c r="E9" s="781"/>
      <c r="F9" s="825"/>
      <c r="G9" s="782"/>
      <c r="H9" s="781"/>
      <c r="I9" s="782"/>
      <c r="J9" s="781"/>
      <c r="K9" s="781"/>
      <c r="L9" s="781"/>
      <c r="M9" s="781"/>
      <c r="N9" s="785"/>
      <c r="O9" s="781"/>
      <c r="P9" s="781"/>
      <c r="Q9" s="782"/>
      <c r="R9" s="781"/>
      <c r="T9" s="115"/>
      <c r="U9" s="115"/>
      <c r="V9" s="115"/>
      <c r="W9" s="115"/>
      <c r="X9" s="115"/>
      <c r="Y9" s="115"/>
      <c r="Z9" s="115"/>
      <c r="AA9" s="115"/>
      <c r="AB9" s="115"/>
      <c r="AC9" s="115"/>
      <c r="AD9" s="115"/>
      <c r="AE9" s="115"/>
      <c r="AF9" s="115"/>
      <c r="AG9" s="115"/>
      <c r="AH9" s="115"/>
      <c r="AI9" s="115"/>
      <c r="AJ9" s="115"/>
      <c r="AK9" s="115"/>
      <c r="AM9" s="249"/>
      <c r="AN9" s="249"/>
      <c r="AO9" s="249"/>
      <c r="AP9" s="249"/>
      <c r="AQ9" s="249"/>
      <c r="AR9" s="249"/>
    </row>
    <row r="10" spans="1:44" ht="21.95" customHeight="1" x14ac:dyDescent="0.15">
      <c r="A10" s="816"/>
      <c r="B10" s="817"/>
      <c r="C10" s="826"/>
      <c r="D10" s="827"/>
      <c r="E10" s="781"/>
      <c r="F10" s="825"/>
      <c r="G10" s="782"/>
      <c r="H10" s="781"/>
      <c r="I10" s="781"/>
      <c r="J10" s="781"/>
      <c r="K10" s="781"/>
      <c r="L10" s="781"/>
      <c r="M10" s="781"/>
      <c r="N10" s="785"/>
      <c r="O10" s="781"/>
      <c r="P10" s="781"/>
      <c r="Q10" s="782"/>
      <c r="R10" s="781"/>
      <c r="T10" s="115"/>
      <c r="U10" s="115"/>
      <c r="V10" s="115"/>
      <c r="W10" s="115"/>
      <c r="X10" s="115"/>
      <c r="Y10" s="115"/>
      <c r="Z10" s="115"/>
      <c r="AA10" s="115"/>
      <c r="AB10" s="115"/>
      <c r="AC10" s="115"/>
      <c r="AD10" s="115"/>
      <c r="AE10" s="115"/>
      <c r="AF10" s="115"/>
      <c r="AG10" s="115"/>
      <c r="AH10" s="115"/>
      <c r="AI10" s="115"/>
      <c r="AJ10" s="115"/>
      <c r="AK10" s="115"/>
      <c r="AM10" s="249"/>
      <c r="AN10" s="249"/>
      <c r="AO10" s="249"/>
      <c r="AP10" s="249"/>
      <c r="AQ10" s="249"/>
      <c r="AR10" s="249"/>
    </row>
    <row r="11" spans="1:44" ht="21.95" customHeight="1" x14ac:dyDescent="0.15">
      <c r="A11" s="816"/>
      <c r="B11" s="817"/>
      <c r="C11" s="826"/>
      <c r="D11" s="827"/>
      <c r="E11" s="781"/>
      <c r="F11" s="825"/>
      <c r="G11" s="782"/>
      <c r="H11" s="781"/>
      <c r="I11" s="781"/>
      <c r="J11" s="781"/>
      <c r="K11" s="781"/>
      <c r="L11" s="781"/>
      <c r="M11" s="781"/>
      <c r="N11" s="785"/>
      <c r="O11" s="781"/>
      <c r="P11" s="781"/>
      <c r="Q11" s="782"/>
      <c r="R11" s="781"/>
      <c r="T11" s="115"/>
      <c r="U11" s="115"/>
      <c r="V11" s="115"/>
      <c r="W11" s="115"/>
      <c r="X11" s="115"/>
      <c r="Y11" s="115"/>
      <c r="Z11" s="115"/>
      <c r="AA11" s="115"/>
      <c r="AB11" s="115"/>
      <c r="AC11" s="115"/>
      <c r="AD11" s="115"/>
      <c r="AE11" s="115"/>
      <c r="AF11" s="115"/>
      <c r="AG11" s="115"/>
      <c r="AH11" s="115"/>
      <c r="AI11" s="115"/>
      <c r="AJ11" s="115"/>
      <c r="AK11" s="115"/>
      <c r="AM11" s="249"/>
      <c r="AN11" s="249"/>
      <c r="AO11" s="249"/>
      <c r="AP11" s="249"/>
      <c r="AQ11" s="249"/>
      <c r="AR11" s="249"/>
    </row>
    <row r="12" spans="1:44" ht="21.95" customHeight="1" x14ac:dyDescent="0.15">
      <c r="A12" s="816"/>
      <c r="B12" s="817"/>
      <c r="C12" s="818"/>
      <c r="D12" s="819"/>
      <c r="E12" s="781"/>
      <c r="F12" s="825"/>
      <c r="G12" s="782"/>
      <c r="H12" s="781"/>
      <c r="I12" s="781"/>
      <c r="J12" s="781"/>
      <c r="K12" s="781"/>
      <c r="L12" s="781"/>
      <c r="M12" s="781"/>
      <c r="N12" s="785"/>
      <c r="O12" s="781"/>
      <c r="P12" s="781"/>
      <c r="Q12" s="782"/>
      <c r="R12" s="781"/>
      <c r="T12" s="115"/>
      <c r="U12" s="115"/>
      <c r="V12" s="115"/>
      <c r="W12" s="115"/>
      <c r="X12" s="115"/>
      <c r="Y12" s="115"/>
      <c r="Z12" s="115"/>
      <c r="AA12" s="115"/>
      <c r="AB12" s="115"/>
      <c r="AC12" s="115"/>
      <c r="AD12" s="115"/>
      <c r="AE12" s="115"/>
      <c r="AF12" s="115"/>
      <c r="AG12" s="115"/>
      <c r="AH12" s="115"/>
      <c r="AI12" s="115"/>
      <c r="AJ12" s="115"/>
      <c r="AK12" s="115"/>
      <c r="AM12" s="249"/>
      <c r="AN12" s="249"/>
      <c r="AO12" s="249"/>
      <c r="AP12" s="249"/>
      <c r="AQ12" s="249"/>
      <c r="AR12" s="249"/>
    </row>
    <row r="13" spans="1:44" ht="21.95" customHeight="1" x14ac:dyDescent="0.15">
      <c r="A13" s="816"/>
      <c r="B13" s="817"/>
      <c r="C13" s="818"/>
      <c r="D13" s="819"/>
      <c r="E13" s="781"/>
      <c r="F13" s="820"/>
      <c r="G13" s="782"/>
      <c r="H13" s="781"/>
      <c r="I13" s="781"/>
      <c r="J13" s="781"/>
      <c r="K13" s="781"/>
      <c r="L13" s="781"/>
      <c r="M13" s="781"/>
      <c r="N13" s="785"/>
      <c r="O13" s="781"/>
      <c r="P13" s="781"/>
      <c r="Q13" s="782"/>
      <c r="R13" s="781"/>
      <c r="T13" s="115"/>
      <c r="U13" s="115"/>
      <c r="V13" s="115"/>
      <c r="W13" s="115"/>
      <c r="X13" s="115"/>
      <c r="Y13" s="115"/>
      <c r="Z13" s="115"/>
      <c r="AA13" s="115"/>
      <c r="AB13" s="115"/>
      <c r="AC13" s="115"/>
      <c r="AD13" s="115"/>
      <c r="AE13" s="115"/>
      <c r="AF13" s="115"/>
      <c r="AG13" s="115"/>
      <c r="AH13" s="115"/>
      <c r="AI13" s="115"/>
      <c r="AJ13" s="115"/>
      <c r="AK13" s="115"/>
      <c r="AM13" s="249"/>
      <c r="AN13" s="249"/>
      <c r="AO13" s="249"/>
      <c r="AP13" s="249"/>
      <c r="AQ13" s="249"/>
      <c r="AR13" s="249"/>
    </row>
    <row r="14" spans="1:44" ht="21.75" customHeight="1" x14ac:dyDescent="0.15">
      <c r="A14" s="816"/>
      <c r="B14" s="817"/>
      <c r="C14" s="823">
        <f>'6.入力シート'!E63</f>
        <v>100</v>
      </c>
      <c r="D14" s="824"/>
      <c r="E14" s="781"/>
      <c r="F14" s="820"/>
      <c r="G14" s="782"/>
      <c r="H14" s="781"/>
      <c r="I14" s="781"/>
      <c r="J14" s="781"/>
      <c r="K14" s="781"/>
      <c r="L14" s="781"/>
      <c r="M14" s="781"/>
      <c r="N14" s="785"/>
      <c r="O14" s="781"/>
      <c r="P14" s="781"/>
      <c r="Q14" s="782"/>
      <c r="R14" s="781"/>
      <c r="T14" s="115"/>
      <c r="U14" s="115"/>
      <c r="V14" s="115"/>
      <c r="W14" s="115"/>
      <c r="X14" s="115"/>
      <c r="Y14" s="115"/>
      <c r="Z14" s="115"/>
      <c r="AA14" s="115"/>
      <c r="AB14" s="115"/>
      <c r="AC14" s="115"/>
      <c r="AD14" s="115"/>
      <c r="AE14" s="115"/>
      <c r="AF14" s="115"/>
      <c r="AG14" s="115"/>
      <c r="AH14" s="115"/>
      <c r="AI14" s="115"/>
      <c r="AJ14" s="115"/>
      <c r="AK14" s="115"/>
      <c r="AM14" s="249"/>
      <c r="AN14" s="249"/>
      <c r="AO14" s="249"/>
      <c r="AP14" s="249"/>
      <c r="AQ14" s="249"/>
      <c r="AR14" s="249"/>
    </row>
    <row r="15" spans="1:44" ht="21.95" customHeight="1" x14ac:dyDescent="0.15">
      <c r="A15" s="816"/>
      <c r="B15" s="817"/>
      <c r="C15" s="818"/>
      <c r="D15" s="819"/>
      <c r="E15" s="781"/>
      <c r="F15" s="820"/>
      <c r="G15" s="782"/>
      <c r="H15" s="781"/>
      <c r="I15" s="781"/>
      <c r="J15" s="781"/>
      <c r="K15" s="781"/>
      <c r="L15" s="781"/>
      <c r="M15" s="781"/>
      <c r="N15" s="785"/>
      <c r="O15" s="781"/>
      <c r="P15" s="781"/>
      <c r="Q15" s="782"/>
      <c r="R15" s="781"/>
      <c r="T15" s="115"/>
      <c r="U15" s="115"/>
      <c r="V15" s="115"/>
      <c r="W15" s="115"/>
      <c r="X15" s="115"/>
      <c r="Y15" s="115"/>
      <c r="Z15" s="115"/>
      <c r="AA15" s="115"/>
      <c r="AB15" s="115"/>
      <c r="AC15" s="115"/>
      <c r="AD15" s="115"/>
      <c r="AE15" s="115"/>
      <c r="AF15" s="115"/>
      <c r="AG15" s="115"/>
      <c r="AH15" s="115"/>
      <c r="AI15" s="115"/>
      <c r="AJ15" s="115"/>
      <c r="AK15" s="115"/>
      <c r="AM15" s="249"/>
      <c r="AN15" s="249"/>
      <c r="AO15" s="249"/>
      <c r="AP15" s="249"/>
      <c r="AQ15" s="249"/>
      <c r="AR15" s="249"/>
    </row>
    <row r="16" spans="1:44" ht="21.95" customHeight="1" x14ac:dyDescent="0.15">
      <c r="A16" s="816"/>
      <c r="B16" s="817"/>
      <c r="C16" s="821">
        <f>'6.入力シート'!E65</f>
        <v>7</v>
      </c>
      <c r="D16" s="822"/>
      <c r="E16" s="781"/>
      <c r="F16" s="820"/>
      <c r="G16" s="782"/>
      <c r="H16" s="781"/>
      <c r="I16" s="781"/>
      <c r="J16" s="781"/>
      <c r="K16" s="781"/>
      <c r="L16" s="781"/>
      <c r="M16" s="781"/>
      <c r="N16" s="785"/>
      <c r="O16" s="781"/>
      <c r="P16" s="781"/>
      <c r="Q16" s="782"/>
      <c r="R16" s="781"/>
      <c r="T16" s="115"/>
      <c r="U16" s="115"/>
      <c r="V16" s="115"/>
      <c r="W16" s="115"/>
      <c r="X16" s="115"/>
      <c r="Y16" s="115"/>
      <c r="Z16" s="115"/>
      <c r="AA16" s="115"/>
      <c r="AB16" s="115"/>
      <c r="AC16" s="115"/>
      <c r="AD16" s="115"/>
      <c r="AE16" s="115"/>
      <c r="AF16" s="115"/>
      <c r="AG16" s="115"/>
      <c r="AH16" s="115"/>
      <c r="AI16" s="115"/>
      <c r="AJ16" s="115"/>
      <c r="AK16" s="115"/>
      <c r="AM16" s="249"/>
      <c r="AN16" s="249"/>
      <c r="AO16" s="249"/>
      <c r="AP16" s="249"/>
      <c r="AQ16" s="249"/>
      <c r="AR16" s="249"/>
    </row>
    <row r="17" spans="1:44" ht="21.95" customHeight="1" x14ac:dyDescent="0.15">
      <c r="A17" s="816"/>
      <c r="B17" s="817"/>
      <c r="C17" s="818"/>
      <c r="D17" s="819"/>
      <c r="E17" s="781"/>
      <c r="F17" s="820"/>
      <c r="G17" s="782"/>
      <c r="H17" s="781"/>
      <c r="I17" s="781"/>
      <c r="J17" s="781"/>
      <c r="K17" s="781"/>
      <c r="L17" s="781"/>
      <c r="M17" s="781"/>
      <c r="N17" s="785"/>
      <c r="O17" s="781"/>
      <c r="P17" s="781"/>
      <c r="Q17" s="782"/>
      <c r="R17" s="781"/>
      <c r="T17" s="115"/>
      <c r="U17" s="115"/>
      <c r="V17" s="115"/>
      <c r="W17" s="115"/>
      <c r="X17" s="115"/>
      <c r="Y17" s="115"/>
      <c r="Z17" s="115"/>
      <c r="AA17" s="115"/>
      <c r="AB17" s="115"/>
      <c r="AC17" s="115"/>
      <c r="AD17" s="115"/>
      <c r="AE17" s="115"/>
      <c r="AF17" s="115"/>
      <c r="AG17" s="115"/>
      <c r="AH17" s="115"/>
      <c r="AI17" s="115"/>
      <c r="AJ17" s="115"/>
      <c r="AK17" s="115"/>
      <c r="AM17" s="249"/>
      <c r="AN17" s="249"/>
      <c r="AO17" s="249"/>
      <c r="AP17" s="249"/>
      <c r="AQ17" s="249"/>
      <c r="AR17" s="249"/>
    </row>
    <row r="18" spans="1:44" ht="21.95" customHeight="1" x14ac:dyDescent="0.15">
      <c r="A18" s="816" t="s">
        <v>455</v>
      </c>
      <c r="B18" s="817"/>
      <c r="C18" s="818"/>
      <c r="D18" s="819"/>
      <c r="E18" s="781"/>
      <c r="F18" s="820"/>
      <c r="G18" s="782"/>
      <c r="H18" s="781"/>
      <c r="I18" s="781"/>
      <c r="J18" s="781"/>
      <c r="K18" s="781"/>
      <c r="L18" s="781"/>
      <c r="M18" s="781"/>
      <c r="N18" s="785"/>
      <c r="O18" s="781"/>
      <c r="P18" s="781"/>
      <c r="Q18" s="782"/>
      <c r="R18" s="781"/>
      <c r="T18" s="115"/>
      <c r="U18" s="115"/>
      <c r="V18" s="115"/>
      <c r="W18" s="115"/>
      <c r="X18" s="115"/>
      <c r="Y18" s="115"/>
      <c r="Z18" s="115"/>
      <c r="AA18" s="115"/>
      <c r="AB18" s="115"/>
      <c r="AC18" s="115"/>
      <c r="AD18" s="115"/>
      <c r="AE18" s="115"/>
      <c r="AF18" s="115"/>
      <c r="AG18" s="115"/>
      <c r="AH18" s="115"/>
      <c r="AI18" s="115"/>
      <c r="AJ18" s="115"/>
      <c r="AK18" s="115"/>
      <c r="AM18" s="249"/>
      <c r="AN18" s="249"/>
      <c r="AO18" s="249"/>
      <c r="AP18" s="249"/>
      <c r="AQ18" s="249"/>
      <c r="AR18" s="249"/>
    </row>
    <row r="19" spans="1:44" ht="39.75" customHeight="1" x14ac:dyDescent="0.15">
      <c r="A19" s="809" t="s">
        <v>629</v>
      </c>
      <c r="B19" s="810"/>
      <c r="C19" s="810"/>
      <c r="D19" s="810"/>
      <c r="E19" s="811" t="s">
        <v>193</v>
      </c>
      <c r="F19" s="812"/>
      <c r="G19" s="812"/>
      <c r="H19" s="812"/>
      <c r="I19" s="812"/>
      <c r="J19" s="812"/>
      <c r="K19" s="812"/>
      <c r="L19" s="812"/>
      <c r="M19" s="812"/>
      <c r="N19" s="812"/>
      <c r="O19" s="812"/>
      <c r="P19" s="812"/>
      <c r="Q19" s="812"/>
      <c r="R19" s="813"/>
      <c r="T19" s="246"/>
      <c r="U19" s="246"/>
      <c r="V19" s="246"/>
      <c r="W19" s="246"/>
      <c r="X19" s="246"/>
      <c r="Y19" s="246"/>
      <c r="Z19" s="246"/>
      <c r="AA19" s="246"/>
      <c r="AB19" s="246"/>
      <c r="AC19" s="246"/>
      <c r="AD19" s="246"/>
      <c r="AE19" s="246"/>
      <c r="AF19" s="246"/>
      <c r="AG19" s="246"/>
      <c r="AH19" s="246"/>
      <c r="AI19" s="246"/>
      <c r="AJ19" s="246"/>
      <c r="AK19" s="246"/>
      <c r="AM19" s="109"/>
      <c r="AN19" s="109"/>
      <c r="AO19" s="109"/>
      <c r="AP19" s="109"/>
      <c r="AQ19" s="109"/>
      <c r="AR19" s="109"/>
    </row>
    <row r="20" spans="1:44" ht="21.75" customHeight="1" x14ac:dyDescent="0.15">
      <c r="A20" s="814" t="s">
        <v>456</v>
      </c>
      <c r="B20" s="815"/>
      <c r="C20" s="783" t="s">
        <v>15</v>
      </c>
      <c r="D20" s="784"/>
      <c r="E20" s="785"/>
      <c r="F20" s="786"/>
      <c r="G20" s="782"/>
      <c r="H20" s="781"/>
      <c r="I20" s="781"/>
      <c r="J20" s="781"/>
      <c r="K20" s="781"/>
      <c r="L20" s="781"/>
      <c r="M20" s="781"/>
      <c r="N20" s="781"/>
      <c r="O20" s="781"/>
      <c r="P20" s="781"/>
      <c r="Q20" s="781"/>
      <c r="R20" s="781"/>
      <c r="T20" s="115"/>
      <c r="U20" s="115"/>
      <c r="V20" s="115"/>
      <c r="W20" s="115"/>
      <c r="X20" s="115"/>
      <c r="Y20" s="115"/>
      <c r="Z20" s="115"/>
      <c r="AA20" s="115"/>
      <c r="AB20" s="115"/>
      <c r="AC20" s="115"/>
      <c r="AD20" s="115"/>
      <c r="AE20" s="115"/>
      <c r="AF20" s="115"/>
      <c r="AG20" s="115"/>
      <c r="AH20" s="115"/>
      <c r="AI20" s="115"/>
      <c r="AJ20" s="115"/>
      <c r="AK20" s="115"/>
      <c r="AM20" s="249"/>
      <c r="AN20" s="249"/>
      <c r="AO20" s="249"/>
      <c r="AP20" s="249"/>
      <c r="AQ20" s="249"/>
      <c r="AR20" s="249"/>
    </row>
    <row r="21" spans="1:44" ht="21.75" customHeight="1" x14ac:dyDescent="0.15">
      <c r="A21" s="808"/>
      <c r="B21" s="807"/>
      <c r="C21" s="783" t="s">
        <v>16</v>
      </c>
      <c r="D21" s="784"/>
      <c r="E21" s="785"/>
      <c r="F21" s="786"/>
      <c r="G21" s="782"/>
      <c r="H21" s="781"/>
      <c r="I21" s="781"/>
      <c r="J21" s="781"/>
      <c r="K21" s="781"/>
      <c r="L21" s="781"/>
      <c r="M21" s="781"/>
      <c r="N21" s="781"/>
      <c r="O21" s="781"/>
      <c r="P21" s="781"/>
      <c r="Q21" s="781"/>
      <c r="R21" s="781"/>
      <c r="T21" s="115"/>
      <c r="U21" s="115"/>
      <c r="V21" s="115"/>
      <c r="W21" s="115"/>
      <c r="X21" s="115"/>
      <c r="Y21" s="115"/>
      <c r="Z21" s="115"/>
      <c r="AA21" s="115"/>
      <c r="AB21" s="115"/>
      <c r="AC21" s="115"/>
      <c r="AD21" s="115"/>
      <c r="AE21" s="115"/>
      <c r="AF21" s="115"/>
      <c r="AG21" s="115"/>
      <c r="AH21" s="115"/>
      <c r="AI21" s="115"/>
      <c r="AJ21" s="115"/>
      <c r="AK21" s="115"/>
      <c r="AM21" s="249"/>
      <c r="AN21" s="249"/>
      <c r="AO21" s="249"/>
      <c r="AP21" s="249"/>
      <c r="AQ21" s="249"/>
      <c r="AR21" s="249"/>
    </row>
    <row r="22" spans="1:44" ht="21.75" customHeight="1" x14ac:dyDescent="0.15">
      <c r="A22" s="806" t="s">
        <v>457</v>
      </c>
      <c r="B22" s="807"/>
      <c r="C22" s="783" t="s">
        <v>458</v>
      </c>
      <c r="D22" s="784"/>
      <c r="E22" s="785"/>
      <c r="F22" s="786"/>
      <c r="G22" s="782"/>
      <c r="H22" s="781"/>
      <c r="I22" s="781"/>
      <c r="J22" s="781"/>
      <c r="K22" s="781"/>
      <c r="L22" s="781"/>
      <c r="M22" s="781"/>
      <c r="N22" s="781"/>
      <c r="O22" s="781"/>
      <c r="P22" s="781"/>
      <c r="Q22" s="781"/>
      <c r="R22" s="781"/>
      <c r="T22" s="115"/>
      <c r="U22" s="115"/>
      <c r="V22" s="115"/>
      <c r="W22" s="115"/>
      <c r="X22" s="115"/>
      <c r="Y22" s="115"/>
      <c r="Z22" s="115"/>
      <c r="AA22" s="115"/>
      <c r="AB22" s="115"/>
      <c r="AC22" s="115"/>
      <c r="AD22" s="115"/>
      <c r="AE22" s="115"/>
      <c r="AF22" s="115"/>
      <c r="AG22" s="115"/>
      <c r="AH22" s="115"/>
      <c r="AI22" s="115"/>
      <c r="AJ22" s="115"/>
      <c r="AK22" s="115"/>
      <c r="AM22" s="249"/>
      <c r="AN22" s="249"/>
      <c r="AO22" s="249"/>
      <c r="AP22" s="249"/>
      <c r="AQ22" s="249"/>
      <c r="AR22" s="249"/>
    </row>
    <row r="23" spans="1:44" ht="21.75" customHeight="1" x14ac:dyDescent="0.15">
      <c r="A23" s="808"/>
      <c r="B23" s="807"/>
      <c r="C23" s="783" t="s">
        <v>17</v>
      </c>
      <c r="D23" s="784"/>
      <c r="E23" s="785"/>
      <c r="F23" s="786"/>
      <c r="G23" s="782"/>
      <c r="H23" s="781"/>
      <c r="I23" s="781"/>
      <c r="J23" s="781"/>
      <c r="K23" s="781"/>
      <c r="L23" s="781"/>
      <c r="M23" s="781"/>
      <c r="N23" s="781"/>
      <c r="O23" s="781"/>
      <c r="P23" s="781"/>
      <c r="Q23" s="781"/>
      <c r="R23" s="781"/>
      <c r="T23" s="115"/>
      <c r="U23" s="115"/>
      <c r="V23" s="115"/>
      <c r="W23" s="115"/>
      <c r="X23" s="115"/>
      <c r="Y23" s="115"/>
      <c r="Z23" s="115"/>
      <c r="AA23" s="115"/>
      <c r="AB23" s="115"/>
      <c r="AC23" s="115"/>
      <c r="AD23" s="115"/>
      <c r="AE23" s="115"/>
      <c r="AF23" s="115"/>
      <c r="AG23" s="115"/>
      <c r="AH23" s="115"/>
      <c r="AI23" s="115"/>
      <c r="AJ23" s="115"/>
      <c r="AK23" s="115"/>
      <c r="AM23" s="249"/>
      <c r="AN23" s="249"/>
      <c r="AO23" s="249"/>
      <c r="AP23" s="249"/>
      <c r="AQ23" s="249"/>
      <c r="AR23" s="249"/>
    </row>
    <row r="24" spans="1:44" ht="21.75" customHeight="1" x14ac:dyDescent="0.15">
      <c r="A24" s="808"/>
      <c r="B24" s="807"/>
      <c r="C24" s="783" t="s">
        <v>18</v>
      </c>
      <c r="D24" s="784"/>
      <c r="E24" s="785"/>
      <c r="F24" s="786"/>
      <c r="G24" s="782"/>
      <c r="H24" s="781"/>
      <c r="I24" s="781"/>
      <c r="J24" s="781"/>
      <c r="K24" s="781"/>
      <c r="L24" s="781"/>
      <c r="M24" s="781"/>
      <c r="N24" s="781"/>
      <c r="O24" s="781"/>
      <c r="P24" s="781"/>
      <c r="Q24" s="781"/>
      <c r="R24" s="781"/>
      <c r="T24" s="115"/>
      <c r="U24" s="115"/>
      <c r="V24" s="115"/>
      <c r="W24" s="115"/>
      <c r="X24" s="115"/>
      <c r="Y24" s="115"/>
      <c r="Z24" s="115"/>
      <c r="AA24" s="115"/>
      <c r="AB24" s="115"/>
      <c r="AC24" s="115"/>
      <c r="AD24" s="115"/>
      <c r="AE24" s="115"/>
      <c r="AF24" s="115"/>
      <c r="AG24" s="115"/>
      <c r="AH24" s="115"/>
      <c r="AI24" s="115"/>
      <c r="AJ24" s="115"/>
      <c r="AK24" s="115"/>
      <c r="AM24" s="249"/>
      <c r="AN24" s="249"/>
      <c r="AO24" s="249"/>
      <c r="AP24" s="249"/>
      <c r="AQ24" s="249"/>
      <c r="AR24" s="249"/>
    </row>
    <row r="25" spans="1:44" ht="21.75" customHeight="1" x14ac:dyDescent="0.15">
      <c r="A25" s="802" t="s">
        <v>459</v>
      </c>
      <c r="B25" s="803"/>
      <c r="C25" s="783" t="s">
        <v>19</v>
      </c>
      <c r="D25" s="784"/>
      <c r="E25" s="785"/>
      <c r="F25" s="786"/>
      <c r="G25" s="782"/>
      <c r="H25" s="781"/>
      <c r="I25" s="781"/>
      <c r="J25" s="781"/>
      <c r="K25" s="781"/>
      <c r="L25" s="781"/>
      <c r="M25" s="781"/>
      <c r="N25" s="781"/>
      <c r="O25" s="781"/>
      <c r="P25" s="781"/>
      <c r="Q25" s="781"/>
      <c r="R25" s="781"/>
      <c r="T25" s="115"/>
      <c r="U25" s="115"/>
      <c r="V25" s="115"/>
      <c r="W25" s="115"/>
      <c r="X25" s="115"/>
      <c r="Y25" s="115"/>
      <c r="Z25" s="115"/>
      <c r="AA25" s="115"/>
      <c r="AB25" s="115"/>
      <c r="AC25" s="115"/>
      <c r="AD25" s="115"/>
      <c r="AE25" s="115"/>
      <c r="AF25" s="115"/>
      <c r="AG25" s="115"/>
      <c r="AH25" s="115"/>
      <c r="AI25" s="115"/>
      <c r="AJ25" s="115"/>
      <c r="AK25" s="115"/>
      <c r="AM25" s="249"/>
      <c r="AN25" s="249"/>
      <c r="AO25" s="249"/>
      <c r="AP25" s="249"/>
      <c r="AQ25" s="249"/>
      <c r="AR25" s="249"/>
    </row>
    <row r="26" spans="1:44" ht="21.75" customHeight="1" x14ac:dyDescent="0.15">
      <c r="A26" s="804"/>
      <c r="B26" s="805"/>
      <c r="C26" s="783" t="s">
        <v>460</v>
      </c>
      <c r="D26" s="784"/>
      <c r="E26" s="785"/>
      <c r="F26" s="786"/>
      <c r="G26" s="782"/>
      <c r="H26" s="781"/>
      <c r="I26" s="781"/>
      <c r="J26" s="781"/>
      <c r="K26" s="781"/>
      <c r="L26" s="781"/>
      <c r="M26" s="781"/>
      <c r="N26" s="781"/>
      <c r="O26" s="781"/>
      <c r="P26" s="781"/>
      <c r="Q26" s="781"/>
      <c r="R26" s="781"/>
      <c r="T26" s="115"/>
      <c r="U26" s="115"/>
      <c r="V26" s="115"/>
      <c r="W26" s="115"/>
      <c r="X26" s="115"/>
      <c r="Y26" s="115"/>
      <c r="Z26" s="115"/>
      <c r="AA26" s="115"/>
      <c r="AB26" s="115"/>
      <c r="AC26" s="115"/>
      <c r="AD26" s="115"/>
      <c r="AE26" s="115"/>
      <c r="AF26" s="115"/>
      <c r="AG26" s="115"/>
      <c r="AH26" s="115"/>
      <c r="AI26" s="115"/>
      <c r="AJ26" s="115"/>
      <c r="AK26" s="115"/>
      <c r="AM26" s="249"/>
      <c r="AN26" s="249"/>
      <c r="AO26" s="249"/>
      <c r="AP26" s="249"/>
      <c r="AQ26" s="249"/>
      <c r="AR26" s="249"/>
    </row>
    <row r="27" spans="1:44" ht="21.75" customHeight="1" x14ac:dyDescent="0.15">
      <c r="A27" s="769" t="s">
        <v>157</v>
      </c>
      <c r="B27" s="770"/>
      <c r="C27" s="770"/>
      <c r="D27" s="770"/>
      <c r="E27" s="771">
        <f>SUM(E20:F26)</f>
        <v>0</v>
      </c>
      <c r="F27" s="772"/>
      <c r="G27" s="782"/>
      <c r="H27" s="781"/>
      <c r="I27" s="781"/>
      <c r="J27" s="781"/>
      <c r="K27" s="781"/>
      <c r="L27" s="781"/>
      <c r="M27" s="781"/>
      <c r="N27" s="781"/>
      <c r="O27" s="781"/>
      <c r="P27" s="781"/>
      <c r="Q27" s="781"/>
      <c r="R27" s="781"/>
      <c r="T27" s="115"/>
      <c r="U27" s="115"/>
      <c r="V27" s="115"/>
      <c r="W27" s="115"/>
      <c r="X27" s="115"/>
      <c r="Y27" s="115"/>
      <c r="Z27" s="115"/>
      <c r="AA27" s="115"/>
      <c r="AB27" s="115"/>
      <c r="AC27" s="115"/>
      <c r="AD27" s="115"/>
      <c r="AE27" s="115"/>
      <c r="AF27" s="115"/>
      <c r="AG27" s="115"/>
      <c r="AH27" s="115"/>
      <c r="AI27" s="115"/>
      <c r="AJ27" s="115"/>
      <c r="AK27" s="115"/>
      <c r="AM27" s="249"/>
      <c r="AN27" s="249"/>
      <c r="AO27" s="249"/>
      <c r="AP27" s="249"/>
      <c r="AQ27" s="249"/>
      <c r="AR27" s="249"/>
    </row>
    <row r="28" spans="1:44" ht="140.1" customHeight="1" x14ac:dyDescent="0.15">
      <c r="A28" s="797" t="s">
        <v>202</v>
      </c>
      <c r="B28" s="798"/>
      <c r="C28" s="799"/>
      <c r="D28" s="800"/>
      <c r="E28" s="800"/>
      <c r="F28" s="801"/>
      <c r="G28" s="796"/>
      <c r="H28" s="791"/>
      <c r="I28" s="791"/>
      <c r="J28" s="791"/>
      <c r="K28" s="791"/>
      <c r="L28" s="791"/>
      <c r="M28" s="791"/>
      <c r="N28" s="791"/>
      <c r="O28" s="791"/>
      <c r="P28" s="791"/>
      <c r="Q28" s="791"/>
      <c r="R28" s="791"/>
      <c r="T28" s="115"/>
      <c r="U28" s="115"/>
      <c r="V28" s="115"/>
      <c r="W28" s="115"/>
      <c r="X28" s="115"/>
      <c r="Y28" s="115"/>
      <c r="Z28" s="115"/>
      <c r="AA28" s="115"/>
      <c r="AB28" s="115"/>
      <c r="AC28" s="115"/>
      <c r="AD28" s="115"/>
      <c r="AE28" s="115"/>
      <c r="AF28" s="115"/>
      <c r="AG28" s="115"/>
      <c r="AH28" s="115"/>
      <c r="AI28" s="115"/>
      <c r="AJ28" s="115"/>
      <c r="AK28" s="115"/>
      <c r="AM28" s="249"/>
      <c r="AN28" s="249"/>
      <c r="AO28" s="249"/>
      <c r="AP28" s="249"/>
      <c r="AQ28" s="249"/>
      <c r="AR28" s="249"/>
    </row>
    <row r="29" spans="1:44" ht="140.1" customHeight="1" thickBot="1" x14ac:dyDescent="0.2">
      <c r="A29" s="792" t="s">
        <v>194</v>
      </c>
      <c r="B29" s="793"/>
      <c r="C29" s="411"/>
      <c r="D29" s="412"/>
      <c r="E29" s="794"/>
      <c r="F29" s="795"/>
      <c r="G29" s="796"/>
      <c r="H29" s="791"/>
      <c r="I29" s="791"/>
      <c r="J29" s="791"/>
      <c r="K29" s="791"/>
      <c r="L29" s="791"/>
      <c r="M29" s="791"/>
      <c r="N29" s="791"/>
      <c r="O29" s="791"/>
      <c r="P29" s="791"/>
      <c r="Q29" s="791"/>
      <c r="R29" s="791"/>
      <c r="T29" s="246"/>
      <c r="U29" s="246"/>
      <c r="V29" s="246"/>
      <c r="W29" s="246"/>
      <c r="X29" s="246"/>
      <c r="Y29" s="246"/>
      <c r="Z29" s="246"/>
      <c r="AA29" s="246"/>
      <c r="AB29" s="246"/>
      <c r="AC29" s="246"/>
      <c r="AD29" s="246"/>
      <c r="AE29" s="246"/>
      <c r="AF29" s="246"/>
      <c r="AG29" s="246"/>
      <c r="AH29" s="246"/>
      <c r="AI29" s="246"/>
      <c r="AJ29" s="246"/>
      <c r="AK29" s="246"/>
      <c r="AM29" s="109"/>
      <c r="AN29" s="109"/>
      <c r="AO29" s="109"/>
      <c r="AP29" s="109"/>
      <c r="AQ29" s="109"/>
      <c r="AR29" s="109"/>
    </row>
    <row r="30" spans="1:44" ht="12" customHeight="1" x14ac:dyDescent="0.15">
      <c r="B30" s="161"/>
      <c r="C30" s="161"/>
      <c r="D30" s="161"/>
      <c r="E30" s="161"/>
      <c r="F30" s="161"/>
      <c r="G30" s="142"/>
      <c r="H30" s="787" t="s">
        <v>461</v>
      </c>
      <c r="I30" s="787"/>
      <c r="J30" s="787"/>
      <c r="K30" s="142"/>
      <c r="L30" s="142"/>
      <c r="M30" s="142"/>
      <c r="N30" s="142"/>
      <c r="O30" s="142"/>
      <c r="P30" s="142"/>
      <c r="Q30" s="142"/>
      <c r="R30" s="143" t="s">
        <v>472</v>
      </c>
      <c r="S30" s="108"/>
      <c r="T30" s="17"/>
      <c r="U30" s="18"/>
      <c r="V30" s="18"/>
      <c r="W30" s="18"/>
      <c r="X30" s="18"/>
      <c r="Y30" s="18"/>
      <c r="Z30" s="18"/>
      <c r="AA30" s="18"/>
      <c r="AB30" s="18"/>
      <c r="AC30" s="18"/>
      <c r="AD30" s="18"/>
      <c r="AE30" s="18"/>
      <c r="AF30" s="18"/>
      <c r="AG30" s="18"/>
      <c r="AH30" s="18"/>
      <c r="AI30" s="18"/>
      <c r="AJ30" s="19"/>
      <c r="AK30" s="19"/>
      <c r="AL30" s="19"/>
      <c r="AM30" s="19"/>
      <c r="AN30" s="19"/>
      <c r="AO30" s="19"/>
      <c r="AP30" s="19"/>
      <c r="AQ30" s="19"/>
      <c r="AR30" s="19"/>
    </row>
    <row r="31" spans="1:44" s="245" customFormat="1" ht="15" customHeight="1" x14ac:dyDescent="0.15">
      <c r="B31" s="131"/>
      <c r="C31" s="131"/>
      <c r="D31" s="131"/>
      <c r="E31" s="131"/>
      <c r="F31" s="131"/>
      <c r="G31" s="131"/>
      <c r="H31" s="131"/>
      <c r="K31" s="131"/>
      <c r="L31" s="131"/>
      <c r="M31" s="131"/>
      <c r="N31" s="131"/>
      <c r="O31" s="131"/>
      <c r="P31" s="131"/>
      <c r="Q31" s="131"/>
      <c r="R31" s="131"/>
      <c r="S31" s="131"/>
      <c r="T31" s="131"/>
      <c r="U31" s="131"/>
      <c r="V31" s="131"/>
    </row>
    <row r="32" spans="1:44" ht="21" customHeight="1" x14ac:dyDescent="0.15">
      <c r="S32" s="788"/>
      <c r="T32" s="23" t="s">
        <v>377</v>
      </c>
      <c r="U32" s="26" t="s">
        <v>462</v>
      </c>
      <c r="V32" s="20"/>
      <c r="W32" s="20"/>
      <c r="X32" s="33" t="s">
        <v>89</v>
      </c>
      <c r="Y32" s="20"/>
      <c r="Z32" s="20"/>
      <c r="AA32" s="33" t="s">
        <v>88</v>
      </c>
      <c r="AB32" s="20"/>
      <c r="AC32" s="20"/>
      <c r="AD32" s="20"/>
      <c r="AE32" s="20"/>
      <c r="AF32" s="20"/>
      <c r="AG32" s="20"/>
      <c r="AH32" s="20"/>
      <c r="AI32" s="20"/>
      <c r="AJ32" s="21"/>
      <c r="AK32" s="21"/>
      <c r="AL32" s="21"/>
      <c r="AM32" s="21"/>
      <c r="AN32" s="21"/>
      <c r="AO32" s="21"/>
      <c r="AP32" s="21"/>
      <c r="AQ32" s="21"/>
      <c r="AR32" s="21"/>
    </row>
    <row r="33" spans="19:44" ht="21" customHeight="1" x14ac:dyDescent="0.15">
      <c r="S33" s="789"/>
      <c r="T33" s="24"/>
      <c r="U33" s="27"/>
      <c r="V33" s="20"/>
      <c r="W33" s="20"/>
      <c r="X33" s="27"/>
      <c r="Y33" s="20"/>
      <c r="Z33" s="20"/>
      <c r="AA33" s="27"/>
      <c r="AB33" s="20"/>
      <c r="AC33" s="20"/>
      <c r="AD33" s="20"/>
      <c r="AE33" s="20"/>
      <c r="AF33" s="20"/>
      <c r="AG33" s="20"/>
      <c r="AH33" s="20"/>
      <c r="AI33" s="20"/>
      <c r="AJ33" s="21"/>
      <c r="AK33" s="21"/>
      <c r="AL33" s="21"/>
      <c r="AM33" s="21"/>
      <c r="AN33" s="21"/>
      <c r="AO33" s="21"/>
      <c r="AP33" s="21"/>
      <c r="AQ33" s="21"/>
      <c r="AR33" s="21"/>
    </row>
    <row r="34" spans="19:44" ht="21" customHeight="1" x14ac:dyDescent="0.15">
      <c r="S34" s="789"/>
      <c r="T34" s="24">
        <v>0</v>
      </c>
      <c r="U34" s="28"/>
      <c r="V34" s="22"/>
      <c r="W34" s="22"/>
      <c r="X34" s="27" t="s">
        <v>81</v>
      </c>
      <c r="Y34" s="22"/>
      <c r="Z34" s="22"/>
      <c r="AA34" s="27">
        <v>1</v>
      </c>
      <c r="AB34" s="22"/>
      <c r="AC34" s="22"/>
      <c r="AD34" s="22"/>
      <c r="AE34" s="22"/>
      <c r="AF34" s="22"/>
      <c r="AG34" s="22"/>
      <c r="AH34" s="22"/>
      <c r="AI34" s="22"/>
      <c r="AJ34" s="22"/>
      <c r="AK34" s="22"/>
      <c r="AL34" s="22"/>
      <c r="AM34" s="22"/>
      <c r="AN34" s="22"/>
      <c r="AO34" s="22"/>
      <c r="AP34" s="790"/>
      <c r="AQ34" s="790"/>
      <c r="AR34" s="790"/>
    </row>
    <row r="35" spans="19:44" ht="21" customHeight="1" x14ac:dyDescent="0.15">
      <c r="S35" s="789"/>
      <c r="T35" s="24">
        <v>1</v>
      </c>
      <c r="U35" s="247" t="s">
        <v>76</v>
      </c>
      <c r="X35" s="30" t="s">
        <v>82</v>
      </c>
      <c r="AA35" s="30">
        <v>2</v>
      </c>
    </row>
    <row r="36" spans="19:44" ht="21" customHeight="1" x14ac:dyDescent="0.15">
      <c r="T36" s="24">
        <v>2</v>
      </c>
      <c r="U36" s="247" t="s">
        <v>463</v>
      </c>
      <c r="X36" s="31" t="s">
        <v>83</v>
      </c>
      <c r="AA36" s="31">
        <v>3</v>
      </c>
    </row>
    <row r="37" spans="19:44" ht="21" customHeight="1" x14ac:dyDescent="0.15">
      <c r="T37" s="24">
        <v>3</v>
      </c>
      <c r="U37" s="247" t="s">
        <v>464</v>
      </c>
      <c r="X37" s="31" t="s">
        <v>84</v>
      </c>
      <c r="AA37" s="31">
        <v>4</v>
      </c>
    </row>
    <row r="38" spans="19:44" ht="21" customHeight="1" x14ac:dyDescent="0.15">
      <c r="T38" s="24">
        <v>4</v>
      </c>
      <c r="U38" s="247" t="s">
        <v>465</v>
      </c>
      <c r="X38" s="31" t="s">
        <v>85</v>
      </c>
      <c r="AA38" s="31">
        <v>5</v>
      </c>
    </row>
    <row r="39" spans="19:44" ht="21" customHeight="1" x14ac:dyDescent="0.15">
      <c r="T39" s="25">
        <v>5</v>
      </c>
      <c r="U39" s="29" t="s">
        <v>466</v>
      </c>
      <c r="X39" s="31" t="s">
        <v>86</v>
      </c>
      <c r="AA39" s="31">
        <v>6</v>
      </c>
    </row>
    <row r="40" spans="19:44" ht="24.75" customHeight="1" x14ac:dyDescent="0.15">
      <c r="X40" s="31" t="s">
        <v>87</v>
      </c>
      <c r="AA40" s="32">
        <v>7</v>
      </c>
    </row>
    <row r="41" spans="19:44" ht="24.75" customHeight="1" x14ac:dyDescent="0.15">
      <c r="X41" s="32" t="s">
        <v>75</v>
      </c>
    </row>
    <row r="42" spans="19:44" ht="24.75" customHeight="1" x14ac:dyDescent="0.15">
      <c r="T42" s="245" t="s">
        <v>90</v>
      </c>
    </row>
    <row r="43" spans="19:44" ht="24.75" customHeight="1" x14ac:dyDescent="0.15">
      <c r="T43" s="46"/>
      <c r="U43" s="48"/>
      <c r="V43" s="41"/>
      <c r="W43" s="41"/>
      <c r="X43" s="41"/>
      <c r="Y43" s="41"/>
      <c r="Z43" s="41"/>
    </row>
    <row r="44" spans="19:44" ht="69" customHeight="1" x14ac:dyDescent="0.15">
      <c r="T44" s="47" t="s">
        <v>467</v>
      </c>
      <c r="U44" s="49"/>
      <c r="V44" s="50"/>
      <c r="W44" s="50"/>
      <c r="X44" s="50"/>
      <c r="Y44" s="50"/>
      <c r="Z44" s="50"/>
    </row>
    <row r="45" spans="19:44" ht="69" customHeight="1" x14ac:dyDescent="0.15">
      <c r="T45" s="47" t="s">
        <v>468</v>
      </c>
      <c r="U45" s="49"/>
      <c r="V45" s="50"/>
      <c r="W45" s="50"/>
      <c r="X45" s="50"/>
      <c r="Y45" s="50"/>
      <c r="Z45" s="50"/>
    </row>
    <row r="46" spans="19:44" ht="69" customHeight="1" x14ac:dyDescent="0.15">
      <c r="T46" s="47" t="s">
        <v>469</v>
      </c>
      <c r="U46" s="49"/>
      <c r="V46" s="50"/>
      <c r="W46" s="50"/>
      <c r="X46" s="50"/>
      <c r="Y46" s="50"/>
      <c r="Z46" s="50"/>
    </row>
    <row r="47" spans="19:44" ht="69" customHeight="1" x14ac:dyDescent="0.15">
      <c r="T47" s="47" t="s">
        <v>92</v>
      </c>
      <c r="U47" s="49"/>
      <c r="V47" s="50"/>
      <c r="W47" s="50"/>
      <c r="X47" s="50"/>
      <c r="Y47" s="50"/>
      <c r="Z47" s="50"/>
    </row>
    <row r="48" spans="19:44" ht="69" customHeight="1" x14ac:dyDescent="0.15">
      <c r="T48" s="47" t="s">
        <v>470</v>
      </c>
      <c r="U48" s="49"/>
      <c r="V48" s="50"/>
      <c r="W48" s="50"/>
      <c r="X48" s="50"/>
      <c r="Y48" s="50"/>
      <c r="Z48" s="50"/>
    </row>
    <row r="49" spans="20:26" ht="69" customHeight="1" x14ac:dyDescent="0.15">
      <c r="T49" s="47" t="s">
        <v>471</v>
      </c>
      <c r="U49" s="49"/>
      <c r="V49" s="50"/>
      <c r="W49" s="50"/>
      <c r="X49" s="50"/>
      <c r="Y49" s="50"/>
      <c r="Z49" s="50"/>
    </row>
  </sheetData>
  <mergeCells count="215">
    <mergeCell ref="A1:R1"/>
    <mergeCell ref="T1:AK1"/>
    <mergeCell ref="AM1:AR1"/>
    <mergeCell ref="A2:B2"/>
    <mergeCell ref="C2:G2"/>
    <mergeCell ref="L2:M2"/>
    <mergeCell ref="N2:P2"/>
    <mergeCell ref="A3:F3"/>
    <mergeCell ref="G3:R3"/>
    <mergeCell ref="Q4:R4"/>
    <mergeCell ref="C8:D8"/>
    <mergeCell ref="E8:F8"/>
    <mergeCell ref="A7:F7"/>
    <mergeCell ref="G7:H8"/>
    <mergeCell ref="I7:J8"/>
    <mergeCell ref="K7:L8"/>
    <mergeCell ref="M7:N8"/>
    <mergeCell ref="O7:P8"/>
    <mergeCell ref="Q7:R8"/>
    <mergeCell ref="A8:B8"/>
    <mergeCell ref="A5:B6"/>
    <mergeCell ref="A4:B4"/>
    <mergeCell ref="C4:F4"/>
    <mergeCell ref="G4:H4"/>
    <mergeCell ref="I4:J4"/>
    <mergeCell ref="K4:L4"/>
    <mergeCell ref="M4:N4"/>
    <mergeCell ref="O4:P4"/>
    <mergeCell ref="D6:F6"/>
    <mergeCell ref="C5:D5"/>
    <mergeCell ref="E5:F5"/>
    <mergeCell ref="Q9:R9"/>
    <mergeCell ref="A10:B10"/>
    <mergeCell ref="C10:D10"/>
    <mergeCell ref="E10:F10"/>
    <mergeCell ref="G10:H10"/>
    <mergeCell ref="I10:J10"/>
    <mergeCell ref="K10:L10"/>
    <mergeCell ref="M10:N10"/>
    <mergeCell ref="O10:P10"/>
    <mergeCell ref="Q10:R10"/>
    <mergeCell ref="A9:B9"/>
    <mergeCell ref="C9:D9"/>
    <mergeCell ref="E9:F9"/>
    <mergeCell ref="G9:H9"/>
    <mergeCell ref="I9:J9"/>
    <mergeCell ref="K9:L9"/>
    <mergeCell ref="M9:N9"/>
    <mergeCell ref="O9:P9"/>
    <mergeCell ref="A11:B11"/>
    <mergeCell ref="C11:D11"/>
    <mergeCell ref="E11:F11"/>
    <mergeCell ref="G11:H11"/>
    <mergeCell ref="I11:J11"/>
    <mergeCell ref="K11:L11"/>
    <mergeCell ref="M11:N11"/>
    <mergeCell ref="O11:P11"/>
    <mergeCell ref="Q11:R11"/>
    <mergeCell ref="A12:B12"/>
    <mergeCell ref="C12:D12"/>
    <mergeCell ref="E12:F12"/>
    <mergeCell ref="G12:H12"/>
    <mergeCell ref="I12:J12"/>
    <mergeCell ref="K12:L12"/>
    <mergeCell ref="M12:N12"/>
    <mergeCell ref="O12:P12"/>
    <mergeCell ref="Q12:R12"/>
    <mergeCell ref="A13:B13"/>
    <mergeCell ref="C13:D13"/>
    <mergeCell ref="E13:F13"/>
    <mergeCell ref="G13:H13"/>
    <mergeCell ref="I13:J13"/>
    <mergeCell ref="K13:L13"/>
    <mergeCell ref="M13:N13"/>
    <mergeCell ref="O13:P13"/>
    <mergeCell ref="Q13:R13"/>
    <mergeCell ref="A14:B14"/>
    <mergeCell ref="C14:D14"/>
    <mergeCell ref="E14:F14"/>
    <mergeCell ref="G14:H14"/>
    <mergeCell ref="I14:J14"/>
    <mergeCell ref="K14:L14"/>
    <mergeCell ref="M14:N14"/>
    <mergeCell ref="O14:P14"/>
    <mergeCell ref="Q14:R14"/>
    <mergeCell ref="M15:N15"/>
    <mergeCell ref="O15:P15"/>
    <mergeCell ref="Q15:R15"/>
    <mergeCell ref="A16:B16"/>
    <mergeCell ref="C16:D16"/>
    <mergeCell ref="E16:F16"/>
    <mergeCell ref="G16:H16"/>
    <mergeCell ref="I16:J16"/>
    <mergeCell ref="K16:L16"/>
    <mergeCell ref="M16:N16"/>
    <mergeCell ref="A15:B15"/>
    <mergeCell ref="C15:D15"/>
    <mergeCell ref="E15:F15"/>
    <mergeCell ref="G15:H15"/>
    <mergeCell ref="I15:J15"/>
    <mergeCell ref="K15:L15"/>
    <mergeCell ref="O16:P16"/>
    <mergeCell ref="Q16:R16"/>
    <mergeCell ref="A17:B17"/>
    <mergeCell ref="C17:D17"/>
    <mergeCell ref="E17:F17"/>
    <mergeCell ref="G17:H17"/>
    <mergeCell ref="I17:J17"/>
    <mergeCell ref="K17:L17"/>
    <mergeCell ref="M17:N17"/>
    <mergeCell ref="O17:P17"/>
    <mergeCell ref="Q17:R17"/>
    <mergeCell ref="M21:N21"/>
    <mergeCell ref="O21:P21"/>
    <mergeCell ref="Q21:R21"/>
    <mergeCell ref="A18:B18"/>
    <mergeCell ref="C18:D18"/>
    <mergeCell ref="E18:F18"/>
    <mergeCell ref="G18:H18"/>
    <mergeCell ref="I18:J18"/>
    <mergeCell ref="K18:L18"/>
    <mergeCell ref="M18:N18"/>
    <mergeCell ref="O18:P18"/>
    <mergeCell ref="Q18:R18"/>
    <mergeCell ref="C24:D24"/>
    <mergeCell ref="E24:F24"/>
    <mergeCell ref="G24:H24"/>
    <mergeCell ref="I24:J24"/>
    <mergeCell ref="K24:L24"/>
    <mergeCell ref="M24:N24"/>
    <mergeCell ref="O24:P24"/>
    <mergeCell ref="Q24:R24"/>
    <mergeCell ref="A19:D19"/>
    <mergeCell ref="E19:R19"/>
    <mergeCell ref="A20:B21"/>
    <mergeCell ref="C20:D20"/>
    <mergeCell ref="E20:F20"/>
    <mergeCell ref="G20:H20"/>
    <mergeCell ref="I20:J20"/>
    <mergeCell ref="K20:L20"/>
    <mergeCell ref="M20:N20"/>
    <mergeCell ref="O20:P20"/>
    <mergeCell ref="Q20:R20"/>
    <mergeCell ref="C21:D21"/>
    <mergeCell ref="E21:F21"/>
    <mergeCell ref="G21:H21"/>
    <mergeCell ref="I21:J21"/>
    <mergeCell ref="K21:L21"/>
    <mergeCell ref="Q22:R22"/>
    <mergeCell ref="C23:D23"/>
    <mergeCell ref="E23:F23"/>
    <mergeCell ref="G23:H23"/>
    <mergeCell ref="I23:J23"/>
    <mergeCell ref="K23:L23"/>
    <mergeCell ref="M23:N23"/>
    <mergeCell ref="O26:P26"/>
    <mergeCell ref="A25:B26"/>
    <mergeCell ref="C25:D25"/>
    <mergeCell ref="E25:F25"/>
    <mergeCell ref="G25:H25"/>
    <mergeCell ref="I25:J25"/>
    <mergeCell ref="K25:L25"/>
    <mergeCell ref="O23:P23"/>
    <mergeCell ref="A22:B24"/>
    <mergeCell ref="C22:D22"/>
    <mergeCell ref="E22:F22"/>
    <mergeCell ref="G22:H22"/>
    <mergeCell ref="I22:J22"/>
    <mergeCell ref="K22:L22"/>
    <mergeCell ref="M22:N22"/>
    <mergeCell ref="O22:P22"/>
    <mergeCell ref="Q23:R23"/>
    <mergeCell ref="H30:J30"/>
    <mergeCell ref="S32:S35"/>
    <mergeCell ref="AP34:AR34"/>
    <mergeCell ref="O28:P28"/>
    <mergeCell ref="Q28:R28"/>
    <mergeCell ref="A29:B29"/>
    <mergeCell ref="E29:F29"/>
    <mergeCell ref="G29:H29"/>
    <mergeCell ref="I29:J29"/>
    <mergeCell ref="K29:L29"/>
    <mergeCell ref="M29:N29"/>
    <mergeCell ref="O29:P29"/>
    <mergeCell ref="Q29:R29"/>
    <mergeCell ref="A28:B28"/>
    <mergeCell ref="C28:F28"/>
    <mergeCell ref="G28:H28"/>
    <mergeCell ref="I28:J28"/>
    <mergeCell ref="K28:L28"/>
    <mergeCell ref="M28:N28"/>
    <mergeCell ref="A27:D27"/>
    <mergeCell ref="E27:F27"/>
    <mergeCell ref="G5:H6"/>
    <mergeCell ref="I5:J6"/>
    <mergeCell ref="K5:L6"/>
    <mergeCell ref="M5:N6"/>
    <mergeCell ref="O5:P6"/>
    <mergeCell ref="Q5:R6"/>
    <mergeCell ref="Q26:R26"/>
    <mergeCell ref="G27:H27"/>
    <mergeCell ref="I27:J27"/>
    <mergeCell ref="K27:L27"/>
    <mergeCell ref="M27:N27"/>
    <mergeCell ref="O27:P27"/>
    <mergeCell ref="Q27:R27"/>
    <mergeCell ref="M25:N25"/>
    <mergeCell ref="O25:P25"/>
    <mergeCell ref="Q25:R25"/>
    <mergeCell ref="C26:D26"/>
    <mergeCell ref="E26:F26"/>
    <mergeCell ref="G26:H26"/>
    <mergeCell ref="I26:J26"/>
    <mergeCell ref="K26:L26"/>
    <mergeCell ref="M26:N26"/>
  </mergeCells>
  <phoneticPr fontId="15"/>
  <pageMargins left="0.70866141732283472" right="0" top="0" bottom="0" header="0.15748031496062992" footer="0"/>
  <pageSetup paperSize="9" scale="8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nchor moveWithCells="1">
                  <from>
                    <xdr:col>0</xdr:col>
                    <xdr:colOff>9525</xdr:colOff>
                    <xdr:row>8</xdr:row>
                    <xdr:rowOff>28575</xdr:rowOff>
                  </from>
                  <to>
                    <xdr:col>1</xdr:col>
                    <xdr:colOff>266700</xdr:colOff>
                    <xdr:row>8</xdr:row>
                    <xdr:rowOff>257175</xdr:rowOff>
                  </to>
                </anchor>
              </controlPr>
            </control>
          </mc:Choice>
        </mc:AlternateContent>
        <mc:AlternateContent xmlns:mc="http://schemas.openxmlformats.org/markup-compatibility/2006">
          <mc:Choice Requires="x14">
            <control shapeId="70658" r:id="rId5" name="Check Box 2">
              <controlPr defaultSize="0" autoFill="0" autoLine="0" autoPict="0">
                <anchor moveWithCells="1">
                  <from>
                    <xdr:col>0</xdr:col>
                    <xdr:colOff>9525</xdr:colOff>
                    <xdr:row>9</xdr:row>
                    <xdr:rowOff>47625</xdr:rowOff>
                  </from>
                  <to>
                    <xdr:col>1</xdr:col>
                    <xdr:colOff>266700</xdr:colOff>
                    <xdr:row>9</xdr:row>
                    <xdr:rowOff>266700</xdr:rowOff>
                  </to>
                </anchor>
              </controlPr>
            </control>
          </mc:Choice>
        </mc:AlternateContent>
        <mc:AlternateContent xmlns:mc="http://schemas.openxmlformats.org/markup-compatibility/2006">
          <mc:Choice Requires="x14">
            <control shapeId="70659" r:id="rId6" name="Check Box 3">
              <controlPr defaultSize="0" autoFill="0" autoLine="0" autoPict="0">
                <anchor moveWithCells="1">
                  <from>
                    <xdr:col>0</xdr:col>
                    <xdr:colOff>9525</xdr:colOff>
                    <xdr:row>10</xdr:row>
                    <xdr:rowOff>38100</xdr:rowOff>
                  </from>
                  <to>
                    <xdr:col>2</xdr:col>
                    <xdr:colOff>66675</xdr:colOff>
                    <xdr:row>10</xdr:row>
                    <xdr:rowOff>266700</xdr:rowOff>
                  </to>
                </anchor>
              </controlPr>
            </control>
          </mc:Choice>
        </mc:AlternateContent>
        <mc:AlternateContent xmlns:mc="http://schemas.openxmlformats.org/markup-compatibility/2006">
          <mc:Choice Requires="x14">
            <control shapeId="70660" r:id="rId7" name="Check Box 4">
              <controlPr defaultSize="0" autoFill="0" autoLine="0" autoPict="0">
                <anchor moveWithCells="1">
                  <from>
                    <xdr:col>0</xdr:col>
                    <xdr:colOff>9525</xdr:colOff>
                    <xdr:row>11</xdr:row>
                    <xdr:rowOff>9525</xdr:rowOff>
                  </from>
                  <to>
                    <xdr:col>2</xdr:col>
                    <xdr:colOff>66675</xdr:colOff>
                    <xdr:row>11</xdr:row>
                    <xdr:rowOff>257175</xdr:rowOff>
                  </to>
                </anchor>
              </controlPr>
            </control>
          </mc:Choice>
        </mc:AlternateContent>
        <mc:AlternateContent xmlns:mc="http://schemas.openxmlformats.org/markup-compatibility/2006">
          <mc:Choice Requires="x14">
            <control shapeId="70661" r:id="rId8" name="Check Box 5">
              <controlPr defaultSize="0" autoFill="0" autoLine="0" autoPict="0">
                <anchor moveWithCells="1">
                  <from>
                    <xdr:col>0</xdr:col>
                    <xdr:colOff>0</xdr:colOff>
                    <xdr:row>12</xdr:row>
                    <xdr:rowOff>9525</xdr:rowOff>
                  </from>
                  <to>
                    <xdr:col>2</xdr:col>
                    <xdr:colOff>66675</xdr:colOff>
                    <xdr:row>12</xdr:row>
                    <xdr:rowOff>238125</xdr:rowOff>
                  </to>
                </anchor>
              </controlPr>
            </control>
          </mc:Choice>
        </mc:AlternateContent>
        <mc:AlternateContent xmlns:mc="http://schemas.openxmlformats.org/markup-compatibility/2006">
          <mc:Choice Requires="x14">
            <control shapeId="70662" r:id="rId9" name="Check Box 6">
              <controlPr defaultSize="0" autoFill="0" autoLine="0" autoPict="0">
                <anchor moveWithCells="1">
                  <from>
                    <xdr:col>0</xdr:col>
                    <xdr:colOff>0</xdr:colOff>
                    <xdr:row>13</xdr:row>
                    <xdr:rowOff>28575</xdr:rowOff>
                  </from>
                  <to>
                    <xdr:col>2</xdr:col>
                    <xdr:colOff>66675</xdr:colOff>
                    <xdr:row>13</xdr:row>
                    <xdr:rowOff>257175</xdr:rowOff>
                  </to>
                </anchor>
              </controlPr>
            </control>
          </mc:Choice>
        </mc:AlternateContent>
        <mc:AlternateContent xmlns:mc="http://schemas.openxmlformats.org/markup-compatibility/2006">
          <mc:Choice Requires="x14">
            <control shapeId="70663" r:id="rId10" name="Check Box 7">
              <controlPr defaultSize="0" autoFill="0" autoLine="0" autoPict="0">
                <anchor moveWithCells="1">
                  <from>
                    <xdr:col>0</xdr:col>
                    <xdr:colOff>0</xdr:colOff>
                    <xdr:row>14</xdr:row>
                    <xdr:rowOff>28575</xdr:rowOff>
                  </from>
                  <to>
                    <xdr:col>2</xdr:col>
                    <xdr:colOff>66675</xdr:colOff>
                    <xdr:row>14</xdr:row>
                    <xdr:rowOff>257175</xdr:rowOff>
                  </to>
                </anchor>
              </controlPr>
            </control>
          </mc:Choice>
        </mc:AlternateContent>
        <mc:AlternateContent xmlns:mc="http://schemas.openxmlformats.org/markup-compatibility/2006">
          <mc:Choice Requires="x14">
            <control shapeId="70664" r:id="rId11" name="Check Box 8">
              <controlPr defaultSize="0" autoFill="0" autoLine="0" autoPict="0">
                <anchor moveWithCells="1">
                  <from>
                    <xdr:col>0</xdr:col>
                    <xdr:colOff>0</xdr:colOff>
                    <xdr:row>15</xdr:row>
                    <xdr:rowOff>38100</xdr:rowOff>
                  </from>
                  <to>
                    <xdr:col>2</xdr:col>
                    <xdr:colOff>66675</xdr:colOff>
                    <xdr:row>15</xdr:row>
                    <xdr:rowOff>266700</xdr:rowOff>
                  </to>
                </anchor>
              </controlPr>
            </control>
          </mc:Choice>
        </mc:AlternateContent>
        <mc:AlternateContent xmlns:mc="http://schemas.openxmlformats.org/markup-compatibility/2006">
          <mc:Choice Requires="x14">
            <control shapeId="70665" r:id="rId12" name="Check Box 9">
              <controlPr defaultSize="0" autoFill="0" autoLine="0" autoPict="0">
                <anchor moveWithCells="1">
                  <from>
                    <xdr:col>0</xdr:col>
                    <xdr:colOff>0</xdr:colOff>
                    <xdr:row>16</xdr:row>
                    <xdr:rowOff>38100</xdr:rowOff>
                  </from>
                  <to>
                    <xdr:col>2</xdr:col>
                    <xdr:colOff>66675</xdr:colOff>
                    <xdr:row>16</xdr:row>
                    <xdr:rowOff>266700</xdr:rowOff>
                  </to>
                </anchor>
              </controlPr>
            </control>
          </mc:Choice>
        </mc:AlternateContent>
        <mc:AlternateContent xmlns:mc="http://schemas.openxmlformats.org/markup-compatibility/2006">
          <mc:Choice Requires="x14">
            <control shapeId="70666" r:id="rId13" name="Check Box 10">
              <controlPr defaultSize="0" autoFill="0" autoLine="0" autoPict="0">
                <anchor moveWithCells="1">
                  <from>
                    <xdr:col>0</xdr:col>
                    <xdr:colOff>0</xdr:colOff>
                    <xdr:row>17</xdr:row>
                    <xdr:rowOff>9525</xdr:rowOff>
                  </from>
                  <to>
                    <xdr:col>0</xdr:col>
                    <xdr:colOff>304800</xdr:colOff>
                    <xdr:row>17</xdr:row>
                    <xdr:rowOff>238125</xdr:rowOff>
                  </to>
                </anchor>
              </controlPr>
            </control>
          </mc:Choice>
        </mc:AlternateContent>
        <mc:AlternateContent xmlns:mc="http://schemas.openxmlformats.org/markup-compatibility/2006">
          <mc:Choice Requires="x14">
            <control shapeId="70667" r:id="rId14" name="Check Box 11">
              <controlPr defaultSize="0" autoFill="0" autoLine="0" autoPict="0">
                <anchor moveWithCells="1">
                  <from>
                    <xdr:col>2</xdr:col>
                    <xdr:colOff>228600</xdr:colOff>
                    <xdr:row>27</xdr:row>
                    <xdr:rowOff>114300</xdr:rowOff>
                  </from>
                  <to>
                    <xdr:col>3</xdr:col>
                    <xdr:colOff>495300</xdr:colOff>
                    <xdr:row>27</xdr:row>
                    <xdr:rowOff>342900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3"/>
  </sheetPr>
  <dimension ref="A1:S24"/>
  <sheetViews>
    <sheetView workbookViewId="0">
      <selection activeCell="G5" sqref="G5:J5"/>
    </sheetView>
  </sheetViews>
  <sheetFormatPr defaultRowHeight="13.5" x14ac:dyDescent="0.15"/>
  <cols>
    <col min="1" max="1" width="15.625" style="192" customWidth="1"/>
    <col min="2" max="4" width="10.5" style="192" customWidth="1"/>
    <col min="5" max="16" width="6.875" style="192" customWidth="1"/>
    <col min="17" max="19" width="7.625" style="192" customWidth="1"/>
    <col min="20" max="16384" width="9" style="192"/>
  </cols>
  <sheetData>
    <row r="1" spans="1:19" s="189" customFormat="1" ht="30" customHeight="1" x14ac:dyDescent="0.15">
      <c r="A1" s="882" t="s">
        <v>272</v>
      </c>
      <c r="B1" s="883"/>
      <c r="C1" s="883"/>
      <c r="D1" s="883"/>
      <c r="E1" s="883"/>
      <c r="F1" s="883"/>
      <c r="G1" s="883"/>
      <c r="H1" s="883"/>
      <c r="I1" s="883"/>
      <c r="J1" s="883"/>
      <c r="K1" s="883"/>
      <c r="L1" s="883"/>
      <c r="M1" s="883"/>
      <c r="N1" s="883"/>
      <c r="O1" s="883"/>
      <c r="P1" s="883"/>
      <c r="Q1" s="883"/>
      <c r="R1" s="883"/>
      <c r="S1" s="884"/>
    </row>
    <row r="2" spans="1:19" ht="15" customHeight="1" x14ac:dyDescent="0.15">
      <c r="A2" s="190" t="s">
        <v>273</v>
      </c>
      <c r="B2" s="191"/>
      <c r="C2" s="191"/>
      <c r="D2" s="191"/>
      <c r="E2" s="191"/>
      <c r="F2" s="191"/>
      <c r="G2" s="191"/>
    </row>
    <row r="3" spans="1:19" ht="24.95" customHeight="1" x14ac:dyDescent="0.15">
      <c r="A3" s="194"/>
      <c r="B3" s="194"/>
      <c r="C3" s="194"/>
      <c r="D3" s="194"/>
      <c r="E3" s="900" t="s">
        <v>620</v>
      </c>
      <c r="F3" s="900"/>
      <c r="G3" s="900"/>
      <c r="H3" s="900"/>
      <c r="I3" s="900"/>
      <c r="J3" s="900"/>
      <c r="K3" s="900" t="s">
        <v>280</v>
      </c>
      <c r="L3" s="900"/>
      <c r="M3" s="900"/>
      <c r="N3" s="900"/>
      <c r="O3" s="900"/>
      <c r="P3" s="900"/>
      <c r="Q3" s="896" t="s">
        <v>230</v>
      </c>
      <c r="R3" s="896"/>
      <c r="S3" s="896"/>
    </row>
    <row r="4" spans="1:19" ht="24.95" customHeight="1" x14ac:dyDescent="0.15">
      <c r="A4" s="194"/>
      <c r="B4" s="194"/>
      <c r="C4" s="194"/>
      <c r="D4" s="194"/>
      <c r="E4" s="887" t="s">
        <v>279</v>
      </c>
      <c r="F4" s="888"/>
      <c r="G4" s="889">
        <f>'6.入力シート'!E8</f>
        <v>0</v>
      </c>
      <c r="H4" s="890"/>
      <c r="I4" s="890"/>
      <c r="J4" s="891"/>
      <c r="K4" s="897" t="s">
        <v>232</v>
      </c>
      <c r="L4" s="897"/>
      <c r="M4" s="897"/>
      <c r="N4" s="897"/>
      <c r="O4" s="897"/>
      <c r="P4" s="897"/>
      <c r="Q4" s="899"/>
      <c r="R4" s="899"/>
      <c r="S4" s="899"/>
    </row>
    <row r="5" spans="1:19" ht="24.95" customHeight="1" x14ac:dyDescent="0.2">
      <c r="A5" s="197" t="s">
        <v>275</v>
      </c>
      <c r="B5" s="885" t="str">
        <f>IF('1.表紙'!D9="","", '1.表紙'!D9)</f>
        <v/>
      </c>
      <c r="C5" s="886"/>
      <c r="D5" s="198" t="s">
        <v>276</v>
      </c>
      <c r="E5" s="892" t="s">
        <v>277</v>
      </c>
      <c r="F5" s="893"/>
      <c r="G5" s="894">
        <f>'6.入力シート'!E10</f>
        <v>0</v>
      </c>
      <c r="H5" s="894"/>
      <c r="I5" s="894"/>
      <c r="J5" s="895"/>
      <c r="K5" s="898" t="s">
        <v>231</v>
      </c>
      <c r="L5" s="898"/>
      <c r="M5" s="898"/>
      <c r="N5" s="898"/>
      <c r="O5" s="898"/>
      <c r="P5" s="898"/>
      <c r="Q5" s="899"/>
      <c r="R5" s="899"/>
      <c r="S5" s="899"/>
    </row>
    <row r="6" spans="1:19" ht="24.95" customHeight="1" x14ac:dyDescent="0.15">
      <c r="A6" s="195" t="s">
        <v>233</v>
      </c>
      <c r="B6" s="195" t="s">
        <v>234</v>
      </c>
      <c r="C6" s="195" t="s">
        <v>235</v>
      </c>
      <c r="D6" s="195" t="s">
        <v>236</v>
      </c>
      <c r="E6" s="881" t="s">
        <v>237</v>
      </c>
      <c r="F6" s="881"/>
      <c r="G6" s="881"/>
      <c r="H6" s="881" t="s">
        <v>238</v>
      </c>
      <c r="I6" s="881"/>
      <c r="J6" s="881"/>
      <c r="K6" s="881" t="s">
        <v>239</v>
      </c>
      <c r="L6" s="881"/>
      <c r="M6" s="881"/>
      <c r="N6" s="881" t="s">
        <v>238</v>
      </c>
      <c r="O6" s="881"/>
      <c r="P6" s="881"/>
      <c r="Q6" s="881" t="s">
        <v>240</v>
      </c>
      <c r="R6" s="881"/>
      <c r="S6" s="881"/>
    </row>
    <row r="7" spans="1:19" ht="24.95" customHeight="1" x14ac:dyDescent="0.15">
      <c r="A7" s="196" t="s">
        <v>241</v>
      </c>
      <c r="B7" s="413" t="s">
        <v>205</v>
      </c>
      <c r="C7" s="413" t="s">
        <v>242</v>
      </c>
      <c r="D7" s="414"/>
      <c r="E7" s="415">
        <v>0</v>
      </c>
      <c r="F7" s="416">
        <v>1</v>
      </c>
      <c r="G7" s="417"/>
      <c r="H7" s="415">
        <v>0</v>
      </c>
      <c r="I7" s="416">
        <v>1</v>
      </c>
      <c r="J7" s="417"/>
      <c r="K7" s="415">
        <v>0</v>
      </c>
      <c r="L7" s="416">
        <v>1</v>
      </c>
      <c r="M7" s="417"/>
      <c r="N7" s="415">
        <v>0</v>
      </c>
      <c r="O7" s="416">
        <v>1</v>
      </c>
      <c r="P7" s="417"/>
      <c r="Q7" s="415">
        <v>0</v>
      </c>
      <c r="R7" s="416">
        <v>1</v>
      </c>
      <c r="S7" s="417"/>
    </row>
    <row r="8" spans="1:19" ht="24.95" customHeight="1" x14ac:dyDescent="0.15">
      <c r="A8" s="196" t="s">
        <v>243</v>
      </c>
      <c r="B8" s="413" t="s">
        <v>244</v>
      </c>
      <c r="C8" s="413" t="s">
        <v>245</v>
      </c>
      <c r="D8" s="414"/>
      <c r="E8" s="415">
        <v>0</v>
      </c>
      <c r="F8" s="416">
        <v>1</v>
      </c>
      <c r="G8" s="418"/>
      <c r="H8" s="415">
        <v>0</v>
      </c>
      <c r="I8" s="416">
        <v>1</v>
      </c>
      <c r="J8" s="418"/>
      <c r="K8" s="415">
        <v>0</v>
      </c>
      <c r="L8" s="416">
        <v>1</v>
      </c>
      <c r="M8" s="418"/>
      <c r="N8" s="415">
        <v>0</v>
      </c>
      <c r="O8" s="416">
        <v>1</v>
      </c>
      <c r="P8" s="418"/>
      <c r="Q8" s="415">
        <v>0</v>
      </c>
      <c r="R8" s="416">
        <v>1</v>
      </c>
      <c r="S8" s="418"/>
    </row>
    <row r="9" spans="1:19" ht="24.95" customHeight="1" x14ac:dyDescent="0.15">
      <c r="A9" s="196" t="s">
        <v>246</v>
      </c>
      <c r="B9" s="413" t="s">
        <v>244</v>
      </c>
      <c r="C9" s="413" t="s">
        <v>247</v>
      </c>
      <c r="D9" s="413" t="s">
        <v>245</v>
      </c>
      <c r="E9" s="415">
        <v>0</v>
      </c>
      <c r="F9" s="416">
        <v>1</v>
      </c>
      <c r="G9" s="417">
        <v>2</v>
      </c>
      <c r="H9" s="415">
        <v>0</v>
      </c>
      <c r="I9" s="416">
        <v>1</v>
      </c>
      <c r="J9" s="417">
        <v>2</v>
      </c>
      <c r="K9" s="415">
        <v>0</v>
      </c>
      <c r="L9" s="416">
        <v>1</v>
      </c>
      <c r="M9" s="417">
        <v>2</v>
      </c>
      <c r="N9" s="415">
        <v>0</v>
      </c>
      <c r="O9" s="416">
        <v>1</v>
      </c>
      <c r="P9" s="417">
        <v>2</v>
      </c>
      <c r="Q9" s="415">
        <v>0</v>
      </c>
      <c r="R9" s="416">
        <v>1</v>
      </c>
      <c r="S9" s="417">
        <v>2</v>
      </c>
    </row>
    <row r="10" spans="1:19" ht="24.95" customHeight="1" x14ac:dyDescent="0.15">
      <c r="A10" s="196" t="s">
        <v>248</v>
      </c>
      <c r="B10" s="413" t="s">
        <v>244</v>
      </c>
      <c r="C10" s="413" t="s">
        <v>245</v>
      </c>
      <c r="D10" s="414"/>
      <c r="E10" s="415">
        <v>0</v>
      </c>
      <c r="F10" s="416">
        <v>1</v>
      </c>
      <c r="G10" s="418"/>
      <c r="H10" s="415">
        <v>0</v>
      </c>
      <c r="I10" s="416">
        <v>1</v>
      </c>
      <c r="J10" s="418"/>
      <c r="K10" s="415">
        <v>0</v>
      </c>
      <c r="L10" s="416">
        <v>1</v>
      </c>
      <c r="M10" s="418"/>
      <c r="N10" s="415">
        <v>0</v>
      </c>
      <c r="O10" s="416">
        <v>1</v>
      </c>
      <c r="P10" s="418"/>
      <c r="Q10" s="415">
        <v>0</v>
      </c>
      <c r="R10" s="416">
        <v>1</v>
      </c>
      <c r="S10" s="418"/>
    </row>
    <row r="11" spans="1:19" ht="24.95" customHeight="1" x14ac:dyDescent="0.15">
      <c r="A11" s="196" t="s">
        <v>249</v>
      </c>
      <c r="B11" s="413" t="s">
        <v>244</v>
      </c>
      <c r="C11" s="413" t="s">
        <v>250</v>
      </c>
      <c r="D11" s="413" t="s">
        <v>245</v>
      </c>
      <c r="E11" s="415">
        <v>0</v>
      </c>
      <c r="F11" s="416">
        <v>1</v>
      </c>
      <c r="G11" s="417">
        <v>2</v>
      </c>
      <c r="H11" s="415">
        <v>0</v>
      </c>
      <c r="I11" s="416">
        <v>1</v>
      </c>
      <c r="J11" s="417">
        <v>2</v>
      </c>
      <c r="K11" s="415">
        <v>0</v>
      </c>
      <c r="L11" s="416">
        <v>1</v>
      </c>
      <c r="M11" s="417">
        <v>2</v>
      </c>
      <c r="N11" s="415">
        <v>0</v>
      </c>
      <c r="O11" s="416">
        <v>1</v>
      </c>
      <c r="P11" s="417">
        <v>2</v>
      </c>
      <c r="Q11" s="415">
        <v>0</v>
      </c>
      <c r="R11" s="416">
        <v>1</v>
      </c>
      <c r="S11" s="417">
        <v>2</v>
      </c>
    </row>
    <row r="12" spans="1:19" ht="24.95" customHeight="1" x14ac:dyDescent="0.15">
      <c r="A12" s="196" t="s">
        <v>251</v>
      </c>
      <c r="B12" s="413" t="s">
        <v>244</v>
      </c>
      <c r="C12" s="413" t="s">
        <v>252</v>
      </c>
      <c r="D12" s="413" t="s">
        <v>245</v>
      </c>
      <c r="E12" s="415">
        <v>0</v>
      </c>
      <c r="F12" s="416">
        <v>1</v>
      </c>
      <c r="G12" s="417">
        <v>2</v>
      </c>
      <c r="H12" s="415">
        <v>0</v>
      </c>
      <c r="I12" s="416">
        <v>1</v>
      </c>
      <c r="J12" s="417">
        <v>2</v>
      </c>
      <c r="K12" s="415">
        <v>0</v>
      </c>
      <c r="L12" s="416">
        <v>1</v>
      </c>
      <c r="M12" s="417">
        <v>2</v>
      </c>
      <c r="N12" s="415">
        <v>0</v>
      </c>
      <c r="O12" s="416">
        <v>1</v>
      </c>
      <c r="P12" s="417">
        <v>2</v>
      </c>
      <c r="Q12" s="415">
        <v>0</v>
      </c>
      <c r="R12" s="416">
        <v>1</v>
      </c>
      <c r="S12" s="417">
        <v>2</v>
      </c>
    </row>
    <row r="13" spans="1:19" ht="24.95" customHeight="1" x14ac:dyDescent="0.15">
      <c r="A13" s="196" t="s">
        <v>253</v>
      </c>
      <c r="B13" s="413" t="s">
        <v>254</v>
      </c>
      <c r="C13" s="413" t="s">
        <v>255</v>
      </c>
      <c r="D13" s="414"/>
      <c r="E13" s="415">
        <v>0</v>
      </c>
      <c r="F13" s="416">
        <v>1</v>
      </c>
      <c r="G13" s="418"/>
      <c r="H13" s="415">
        <v>0</v>
      </c>
      <c r="I13" s="416">
        <v>1</v>
      </c>
      <c r="J13" s="418"/>
      <c r="K13" s="415">
        <v>0</v>
      </c>
      <c r="L13" s="416">
        <v>1</v>
      </c>
      <c r="M13" s="418"/>
      <c r="N13" s="415">
        <v>0</v>
      </c>
      <c r="O13" s="416">
        <v>1</v>
      </c>
      <c r="P13" s="418"/>
      <c r="Q13" s="415">
        <v>0</v>
      </c>
      <c r="R13" s="416">
        <v>1</v>
      </c>
      <c r="S13" s="418"/>
    </row>
    <row r="14" spans="1:19" ht="24.95" customHeight="1" x14ac:dyDescent="0.15">
      <c r="A14" s="196" t="s">
        <v>256</v>
      </c>
      <c r="B14" s="413" t="s">
        <v>244</v>
      </c>
      <c r="C14" s="413" t="s">
        <v>245</v>
      </c>
      <c r="D14" s="414"/>
      <c r="E14" s="415">
        <v>0</v>
      </c>
      <c r="F14" s="416">
        <v>1</v>
      </c>
      <c r="G14" s="418"/>
      <c r="H14" s="415">
        <v>0</v>
      </c>
      <c r="I14" s="416">
        <v>1</v>
      </c>
      <c r="J14" s="418"/>
      <c r="K14" s="415">
        <v>0</v>
      </c>
      <c r="L14" s="416">
        <v>1</v>
      </c>
      <c r="M14" s="418"/>
      <c r="N14" s="415">
        <v>0</v>
      </c>
      <c r="O14" s="416">
        <v>1</v>
      </c>
      <c r="P14" s="418"/>
      <c r="Q14" s="415">
        <v>0</v>
      </c>
      <c r="R14" s="416">
        <v>1</v>
      </c>
      <c r="S14" s="418"/>
    </row>
    <row r="15" spans="1:19" ht="24.95" customHeight="1" x14ac:dyDescent="0.15">
      <c r="A15" s="196" t="s">
        <v>257</v>
      </c>
      <c r="B15" s="413" t="s">
        <v>258</v>
      </c>
      <c r="C15" s="413" t="s">
        <v>259</v>
      </c>
      <c r="D15" s="413" t="s">
        <v>260</v>
      </c>
      <c r="E15" s="415">
        <v>0</v>
      </c>
      <c r="F15" s="416">
        <v>1</v>
      </c>
      <c r="G15" s="417">
        <v>2</v>
      </c>
      <c r="H15" s="415">
        <v>0</v>
      </c>
      <c r="I15" s="416">
        <v>1</v>
      </c>
      <c r="J15" s="417">
        <v>2</v>
      </c>
      <c r="K15" s="415">
        <v>0</v>
      </c>
      <c r="L15" s="416">
        <v>1</v>
      </c>
      <c r="M15" s="417">
        <v>2</v>
      </c>
      <c r="N15" s="415">
        <v>0</v>
      </c>
      <c r="O15" s="416">
        <v>1</v>
      </c>
      <c r="P15" s="417">
        <v>2</v>
      </c>
      <c r="Q15" s="415">
        <v>0</v>
      </c>
      <c r="R15" s="416">
        <v>1</v>
      </c>
      <c r="S15" s="417">
        <v>2</v>
      </c>
    </row>
    <row r="16" spans="1:19" ht="24.95" customHeight="1" x14ac:dyDescent="0.15">
      <c r="A16" s="196" t="s">
        <v>261</v>
      </c>
      <c r="B16" s="413" t="s">
        <v>258</v>
      </c>
      <c r="C16" s="413" t="s">
        <v>259</v>
      </c>
      <c r="D16" s="413" t="s">
        <v>260</v>
      </c>
      <c r="E16" s="415">
        <v>0</v>
      </c>
      <c r="F16" s="416">
        <v>1</v>
      </c>
      <c r="G16" s="417">
        <v>2</v>
      </c>
      <c r="H16" s="415">
        <v>0</v>
      </c>
      <c r="I16" s="416">
        <v>1</v>
      </c>
      <c r="J16" s="417">
        <v>2</v>
      </c>
      <c r="K16" s="415">
        <v>0</v>
      </c>
      <c r="L16" s="416">
        <v>1</v>
      </c>
      <c r="M16" s="417">
        <v>2</v>
      </c>
      <c r="N16" s="415">
        <v>0</v>
      </c>
      <c r="O16" s="416">
        <v>1</v>
      </c>
      <c r="P16" s="417">
        <v>2</v>
      </c>
      <c r="Q16" s="415">
        <v>0</v>
      </c>
      <c r="R16" s="416">
        <v>1</v>
      </c>
      <c r="S16" s="417">
        <v>2</v>
      </c>
    </row>
    <row r="17" spans="1:19" ht="24.95" customHeight="1" x14ac:dyDescent="0.15">
      <c r="A17" s="196" t="s">
        <v>262</v>
      </c>
      <c r="B17" s="413" t="s">
        <v>244</v>
      </c>
      <c r="C17" s="413" t="s">
        <v>263</v>
      </c>
      <c r="D17" s="413" t="s">
        <v>245</v>
      </c>
      <c r="E17" s="415">
        <v>0</v>
      </c>
      <c r="F17" s="416">
        <v>1</v>
      </c>
      <c r="G17" s="417">
        <v>2</v>
      </c>
      <c r="H17" s="415">
        <v>0</v>
      </c>
      <c r="I17" s="416">
        <v>1</v>
      </c>
      <c r="J17" s="417">
        <v>2</v>
      </c>
      <c r="K17" s="415">
        <v>0</v>
      </c>
      <c r="L17" s="416">
        <v>1</v>
      </c>
      <c r="M17" s="417">
        <v>2</v>
      </c>
      <c r="N17" s="415">
        <v>0</v>
      </c>
      <c r="O17" s="416">
        <v>1</v>
      </c>
      <c r="P17" s="417">
        <v>2</v>
      </c>
      <c r="Q17" s="415">
        <v>0</v>
      </c>
      <c r="R17" s="416">
        <v>1</v>
      </c>
      <c r="S17" s="417">
        <v>2</v>
      </c>
    </row>
    <row r="18" spans="1:19" ht="24.95" customHeight="1" x14ac:dyDescent="0.15">
      <c r="A18" s="196" t="s">
        <v>264</v>
      </c>
      <c r="B18" s="413" t="s">
        <v>265</v>
      </c>
      <c r="C18" s="413" t="s">
        <v>266</v>
      </c>
      <c r="D18" s="414"/>
      <c r="E18" s="415">
        <v>0</v>
      </c>
      <c r="F18" s="416">
        <v>1</v>
      </c>
      <c r="G18" s="418"/>
      <c r="H18" s="415">
        <v>0</v>
      </c>
      <c r="I18" s="416">
        <v>1</v>
      </c>
      <c r="J18" s="418"/>
      <c r="K18" s="415">
        <v>0</v>
      </c>
      <c r="L18" s="416">
        <v>1</v>
      </c>
      <c r="M18" s="418"/>
      <c r="N18" s="415">
        <v>0</v>
      </c>
      <c r="O18" s="416">
        <v>1</v>
      </c>
      <c r="P18" s="418"/>
      <c r="Q18" s="415">
        <v>0</v>
      </c>
      <c r="R18" s="416">
        <v>1</v>
      </c>
      <c r="S18" s="418"/>
    </row>
    <row r="19" spans="1:19" ht="24.95" customHeight="1" x14ac:dyDescent="0.15">
      <c r="A19" s="196" t="s">
        <v>267</v>
      </c>
      <c r="B19" s="413" t="s">
        <v>205</v>
      </c>
      <c r="C19" s="413" t="s">
        <v>242</v>
      </c>
      <c r="D19" s="414"/>
      <c r="E19" s="415">
        <v>0</v>
      </c>
      <c r="F19" s="416">
        <v>1</v>
      </c>
      <c r="G19" s="418"/>
      <c r="H19" s="415">
        <v>0</v>
      </c>
      <c r="I19" s="416">
        <v>1</v>
      </c>
      <c r="J19" s="418"/>
      <c r="K19" s="415">
        <v>0</v>
      </c>
      <c r="L19" s="416">
        <v>1</v>
      </c>
      <c r="M19" s="418"/>
      <c r="N19" s="415">
        <v>0</v>
      </c>
      <c r="O19" s="416">
        <v>1</v>
      </c>
      <c r="P19" s="418"/>
      <c r="Q19" s="415">
        <v>0</v>
      </c>
      <c r="R19" s="416">
        <v>1</v>
      </c>
      <c r="S19" s="418"/>
    </row>
    <row r="20" spans="1:19" ht="30" customHeight="1" x14ac:dyDescent="0.15">
      <c r="A20" s="877" t="s">
        <v>268</v>
      </c>
      <c r="B20" s="877"/>
      <c r="C20" s="877"/>
      <c r="D20" s="877"/>
      <c r="E20" s="880" t="s">
        <v>621</v>
      </c>
      <c r="F20" s="880"/>
      <c r="G20" s="880"/>
      <c r="H20" s="880" t="s">
        <v>283</v>
      </c>
      <c r="I20" s="880"/>
      <c r="J20" s="880"/>
      <c r="K20" s="880" t="s">
        <v>283</v>
      </c>
      <c r="L20" s="880"/>
      <c r="M20" s="880"/>
      <c r="N20" s="880" t="s">
        <v>283</v>
      </c>
      <c r="O20" s="880"/>
      <c r="P20" s="880"/>
      <c r="Q20" s="880" t="s">
        <v>274</v>
      </c>
      <c r="R20" s="880"/>
      <c r="S20" s="880"/>
    </row>
    <row r="21" spans="1:19" ht="30" customHeight="1" x14ac:dyDescent="0.15">
      <c r="A21" s="877"/>
      <c r="B21" s="877"/>
      <c r="C21" s="877"/>
      <c r="D21" s="877"/>
      <c r="E21" s="879" t="s">
        <v>269</v>
      </c>
      <c r="F21" s="879"/>
      <c r="G21" s="879"/>
      <c r="H21" s="879" t="s">
        <v>270</v>
      </c>
      <c r="I21" s="879"/>
      <c r="J21" s="879"/>
      <c r="K21" s="879" t="s">
        <v>270</v>
      </c>
      <c r="L21" s="879"/>
      <c r="M21" s="879"/>
      <c r="N21" s="879" t="s">
        <v>270</v>
      </c>
      <c r="O21" s="879"/>
      <c r="P21" s="879"/>
      <c r="Q21" s="879" t="s">
        <v>269</v>
      </c>
      <c r="R21" s="879"/>
      <c r="S21" s="879"/>
    </row>
    <row r="22" spans="1:19" ht="30" customHeight="1" x14ac:dyDescent="0.15">
      <c r="A22" s="877"/>
      <c r="B22" s="877"/>
      <c r="C22" s="877"/>
      <c r="D22" s="877"/>
      <c r="E22" s="878" t="s">
        <v>281</v>
      </c>
      <c r="F22" s="878"/>
      <c r="G22" s="878"/>
      <c r="H22" s="878" t="s">
        <v>281</v>
      </c>
      <c r="I22" s="878"/>
      <c r="J22" s="878"/>
      <c r="K22" s="878" t="s">
        <v>281</v>
      </c>
      <c r="L22" s="878"/>
      <c r="M22" s="878"/>
      <c r="N22" s="878" t="s">
        <v>281</v>
      </c>
      <c r="O22" s="878"/>
      <c r="P22" s="878"/>
      <c r="Q22" s="878" t="s">
        <v>282</v>
      </c>
      <c r="R22" s="878"/>
      <c r="S22" s="878"/>
    </row>
    <row r="23" spans="1:19" ht="30" customHeight="1" x14ac:dyDescent="0.15">
      <c r="A23" s="877"/>
      <c r="B23" s="877"/>
      <c r="C23" s="877"/>
      <c r="D23" s="877"/>
      <c r="E23" s="877" t="s">
        <v>622</v>
      </c>
      <c r="F23" s="877"/>
      <c r="G23" s="877"/>
      <c r="H23" s="877" t="s">
        <v>271</v>
      </c>
      <c r="I23" s="877"/>
      <c r="J23" s="877"/>
      <c r="K23" s="877" t="s">
        <v>271</v>
      </c>
      <c r="L23" s="877"/>
      <c r="M23" s="877"/>
      <c r="N23" s="877" t="s">
        <v>271</v>
      </c>
      <c r="O23" s="877"/>
      <c r="P23" s="877"/>
      <c r="Q23" s="877" t="s">
        <v>271</v>
      </c>
      <c r="R23" s="877"/>
      <c r="S23" s="877"/>
    </row>
    <row r="24" spans="1:19" ht="24.95" customHeight="1" x14ac:dyDescent="0.15">
      <c r="S24" s="193" t="s">
        <v>296</v>
      </c>
    </row>
  </sheetData>
  <mergeCells count="38">
    <mergeCell ref="A1:S1"/>
    <mergeCell ref="B5:C5"/>
    <mergeCell ref="E4:F4"/>
    <mergeCell ref="G4:J4"/>
    <mergeCell ref="E5:F5"/>
    <mergeCell ref="G5:J5"/>
    <mergeCell ref="Q3:S3"/>
    <mergeCell ref="K4:P4"/>
    <mergeCell ref="K5:P5"/>
    <mergeCell ref="Q4:S5"/>
    <mergeCell ref="E3:J3"/>
    <mergeCell ref="K3:P3"/>
    <mergeCell ref="E6:G6"/>
    <mergeCell ref="H6:J6"/>
    <mergeCell ref="Q6:S6"/>
    <mergeCell ref="Q20:S20"/>
    <mergeCell ref="Q21:S21"/>
    <mergeCell ref="K6:M6"/>
    <mergeCell ref="N6:P6"/>
    <mergeCell ref="A20:D23"/>
    <mergeCell ref="E20:G20"/>
    <mergeCell ref="H20:J20"/>
    <mergeCell ref="K20:M20"/>
    <mergeCell ref="N20:P20"/>
    <mergeCell ref="E21:G21"/>
    <mergeCell ref="N23:P23"/>
    <mergeCell ref="N21:P21"/>
    <mergeCell ref="N22:P22"/>
    <mergeCell ref="E22:G22"/>
    <mergeCell ref="H21:J21"/>
    <mergeCell ref="Q23:S23"/>
    <mergeCell ref="H22:J22"/>
    <mergeCell ref="K21:M21"/>
    <mergeCell ref="K22:M22"/>
    <mergeCell ref="E23:G23"/>
    <mergeCell ref="H23:J23"/>
    <mergeCell ref="K23:M23"/>
    <mergeCell ref="Q22:S22"/>
  </mergeCells>
  <phoneticPr fontId="15"/>
  <pageMargins left="0.39370078740157483" right="0" top="0.59055118110236227" bottom="0" header="0.19685039370078741" footer="0.19685039370078741"/>
  <pageSetup paperSize="9" scale="9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1.表紙</vt:lpstr>
      <vt:lpstr>2.説明文①</vt:lpstr>
      <vt:lpstr>3.説明文②</vt:lpstr>
      <vt:lpstr>4.患者用パス</vt:lpstr>
      <vt:lpstr>5.新・紹介状</vt:lpstr>
      <vt:lpstr>6.入力シート</vt:lpstr>
      <vt:lpstr>急性期データ用紙</vt:lpstr>
      <vt:lpstr>再発予防ノート</vt:lpstr>
      <vt:lpstr>日常機能評価表</vt:lpstr>
      <vt:lpstr>急性期医療者用パス </vt:lpstr>
      <vt:lpstr>回復期紹介状</vt:lpstr>
      <vt:lpstr>回復期医療者用パス</vt:lpstr>
      <vt:lpstr>データまとめ</vt:lpstr>
      <vt:lpstr>紹介状 </vt:lpstr>
      <vt:lpstr>急性期統計用紙</vt:lpstr>
      <vt:lpstr>'2.説明文①'!Print_Area</vt:lpstr>
      <vt:lpstr>'3.説明文②'!Print_Area</vt:lpstr>
      <vt:lpstr>'4.患者用パス'!Print_Area</vt:lpstr>
      <vt:lpstr>'6.入力シート'!Print_Area</vt:lpstr>
      <vt:lpstr>回復期紹介状!Print_Area</vt:lpstr>
      <vt:lpstr>急性期データ用紙!Print_Area</vt:lpstr>
      <vt:lpstr>'急性期医療者用パス '!Print_Area</vt:lpstr>
      <vt:lpstr>急性期統計用紙!Print_Area</vt:lpstr>
      <vt:lpstr>'紹介状 '!Print_Area</vt:lpstr>
    </vt:vector>
  </TitlesOfParts>
  <Company>大塚製薬株式会社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静岡西部脳卒中の地域ネットワークを考える会</dc:creator>
  <cp:lastModifiedBy>hmseirei</cp:lastModifiedBy>
  <cp:lastPrinted>2024-02-29T07:29:34Z</cp:lastPrinted>
  <dcterms:created xsi:type="dcterms:W3CDTF">2007-05-10T06:28:17Z</dcterms:created>
  <dcterms:modified xsi:type="dcterms:W3CDTF">2024-05-01T07:24:46Z</dcterms:modified>
</cp:coreProperties>
</file>